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виды работ" sheetId="3" r:id="rId3"/>
    <sheet name="затраты" sheetId="4" r:id="rId4"/>
  </sheets>
  <definedNames/>
  <calcPr fullCalcOnLoad="1"/>
</workbook>
</file>

<file path=xl/sharedStrings.xml><?xml version="1.0" encoding="utf-8"?>
<sst xmlns="http://schemas.openxmlformats.org/spreadsheetml/2006/main" count="1843" uniqueCount="490">
  <si>
    <t>Адрес  /  месяц</t>
  </si>
  <si>
    <t>п.Горького</t>
  </si>
  <si>
    <t>Шоссейная д.1</t>
  </si>
  <si>
    <t>площадь м2</t>
  </si>
  <si>
    <t>февраль</t>
  </si>
  <si>
    <t>Итого:</t>
  </si>
  <si>
    <t>март</t>
  </si>
  <si>
    <t>апрель</t>
  </si>
  <si>
    <t>май</t>
  </si>
  <si>
    <t>июнь</t>
  </si>
  <si>
    <t>июль</t>
  </si>
  <si>
    <t>Шоссейная д.2</t>
  </si>
  <si>
    <t>Шоссейная д.3</t>
  </si>
  <si>
    <t>Шоссейная д.4</t>
  </si>
  <si>
    <t>Шоссейная д.5</t>
  </si>
  <si>
    <t>Шоссейная д.6</t>
  </si>
  <si>
    <t>Шоссейная д.7</t>
  </si>
  <si>
    <t>Морозова д.3</t>
  </si>
  <si>
    <t>Морозова д.4</t>
  </si>
  <si>
    <t>Морозова д.8</t>
  </si>
  <si>
    <t>дСергеиха</t>
  </si>
  <si>
    <t>Итого п. Горького</t>
  </si>
  <si>
    <t>К.Либкнехта д.88</t>
  </si>
  <si>
    <t>Фрунзе д.67</t>
  </si>
  <si>
    <t>Фрунзе д.68</t>
  </si>
  <si>
    <t>Фрунзе д.107</t>
  </si>
  <si>
    <t>Фрунзе д.111</t>
  </si>
  <si>
    <t>Фрунзе д.115</t>
  </si>
  <si>
    <t>Итого д.Сергеиха</t>
  </si>
  <si>
    <t>с.Второво</t>
  </si>
  <si>
    <t>Молодежная д.2</t>
  </si>
  <si>
    <t>Сосновая д.4</t>
  </si>
  <si>
    <t>Итого с. Второво</t>
  </si>
  <si>
    <t>затраты руб.</t>
  </si>
  <si>
    <t>Молодежная д.4</t>
  </si>
  <si>
    <t>Молодежная д.5</t>
  </si>
  <si>
    <t>Молодежная д.1</t>
  </si>
  <si>
    <t>п. Красина</t>
  </si>
  <si>
    <t>ул. Зеленая д.7а</t>
  </si>
  <si>
    <t>Расходы по управлению</t>
  </si>
  <si>
    <t>итого</t>
  </si>
  <si>
    <t>затрат</t>
  </si>
  <si>
    <t>август</t>
  </si>
  <si>
    <t>сентябрь</t>
  </si>
  <si>
    <t>октябрь</t>
  </si>
  <si>
    <t>Ремонт подъездов</t>
  </si>
  <si>
    <t>Шоссейн д.1</t>
  </si>
  <si>
    <t>Шоссейн д.2</t>
  </si>
  <si>
    <t>Шоссейн д.3</t>
  </si>
  <si>
    <t>Шоссейн д.4</t>
  </si>
  <si>
    <t>Шоссейн д.5</t>
  </si>
  <si>
    <t>Шоссейн д.6</t>
  </si>
  <si>
    <t>Шоссейн д.7</t>
  </si>
  <si>
    <t>Мороз 3</t>
  </si>
  <si>
    <t>Мороз 4</t>
  </si>
  <si>
    <t>Мороз 8</t>
  </si>
  <si>
    <t>К.Либк д.88</t>
  </si>
  <si>
    <t>Фрун д.67</t>
  </si>
  <si>
    <t>Фрун д.68</t>
  </si>
  <si>
    <t>Фрун д.107</t>
  </si>
  <si>
    <t>Фрун д.111</t>
  </si>
  <si>
    <t>Фрун д.115</t>
  </si>
  <si>
    <t>Молод1</t>
  </si>
  <si>
    <t>Молод2</t>
  </si>
  <si>
    <t>Молод4</t>
  </si>
  <si>
    <t>Молод5</t>
  </si>
  <si>
    <t>Сосн.4</t>
  </si>
  <si>
    <t>Зеленая 7а</t>
  </si>
  <si>
    <t>Виды работ</t>
  </si>
  <si>
    <t>Проверка,прочистка вент.каналов</t>
  </si>
  <si>
    <t>Установка досок объявлений</t>
  </si>
  <si>
    <t>Установка опозн.табличек</t>
  </si>
  <si>
    <t>Электро работы</t>
  </si>
  <si>
    <t>Стяжка полов в подъезде</t>
  </si>
  <si>
    <t>Закладка окон в подвале</t>
  </si>
  <si>
    <t>Установка почтовых ящиков</t>
  </si>
  <si>
    <t>Ремонт ГВС</t>
  </si>
  <si>
    <t>Ремонт ХВС</t>
  </si>
  <si>
    <t>Ремонт отопления</t>
  </si>
  <si>
    <t>Ремонт канализации</t>
  </si>
  <si>
    <t>Установка эл.светильников</t>
  </si>
  <si>
    <t>Ремонт фасадов</t>
  </si>
  <si>
    <t>Подсыпка щебня</t>
  </si>
  <si>
    <t>Окос травы</t>
  </si>
  <si>
    <t>Уборка территорий</t>
  </si>
  <si>
    <t>Установка решеток для чистки обуви</t>
  </si>
  <si>
    <t>Установка дверей (подъездных)</t>
  </si>
  <si>
    <t>Установка дверей (в подвалы)</t>
  </si>
  <si>
    <t>Ремонт ливневой канализации</t>
  </si>
  <si>
    <t>23250 руб</t>
  </si>
  <si>
    <t>32667 руб.</t>
  </si>
  <si>
    <t>34491 руб.</t>
  </si>
  <si>
    <t>35240 руб.</t>
  </si>
  <si>
    <t>35956руб.</t>
  </si>
  <si>
    <t>Установка дверей щитовых</t>
  </si>
  <si>
    <t>Ремонт козырька</t>
  </si>
  <si>
    <t>Ремонт козырьков над балконами</t>
  </si>
  <si>
    <t>Ремонт кровли</t>
  </si>
  <si>
    <t>Ремонт отмостки и цоколя</t>
  </si>
  <si>
    <t>Ремонт полов в подъезде</t>
  </si>
  <si>
    <t>4002руб</t>
  </si>
  <si>
    <t>Остекление</t>
  </si>
  <si>
    <t>Забивка окон в жилом помещении</t>
  </si>
  <si>
    <t>3777руб.</t>
  </si>
  <si>
    <t>3737руб</t>
  </si>
  <si>
    <t>Обслуживание райгаз</t>
  </si>
  <si>
    <t>5115,6р</t>
  </si>
  <si>
    <t>5217р</t>
  </si>
  <si>
    <t>февр.</t>
  </si>
  <si>
    <t>февр</t>
  </si>
  <si>
    <t>Установка забора</t>
  </si>
  <si>
    <t>6294р</t>
  </si>
  <si>
    <t xml:space="preserve">    февр         </t>
  </si>
  <si>
    <t>июдь</t>
  </si>
  <si>
    <t>Ремонт дверей</t>
  </si>
  <si>
    <t>400+700</t>
  </si>
  <si>
    <t>Установка лавочек</t>
  </si>
  <si>
    <t>ноябрь</t>
  </si>
  <si>
    <t>декабрь</t>
  </si>
  <si>
    <t>содержание год</t>
  </si>
  <si>
    <t xml:space="preserve">    </t>
  </si>
  <si>
    <t xml:space="preserve">   Отчет ООО "ГКС" за 2008 год.</t>
  </si>
  <si>
    <t>фувр</t>
  </si>
  <si>
    <t>Заделка отверстий в подвал из подъездов</t>
  </si>
  <si>
    <t>Р-т эл. Щитов с заменой автовыкл.кв.31,39,58,118,97,63,64,67,68</t>
  </si>
  <si>
    <t xml:space="preserve">лению 2008г        </t>
  </si>
  <si>
    <t>Скидывание снега (очис. от раст)</t>
  </si>
  <si>
    <t>Ремонт люка с уст. замка</t>
  </si>
  <si>
    <t>Изготовление фильтра на ХВС</t>
  </si>
  <si>
    <t>Вознаграждение старосте(с налогом)</t>
  </si>
  <si>
    <t>Ремонт кровли, швов(кв.45,29)</t>
  </si>
  <si>
    <t xml:space="preserve">Обслуживание райгаз </t>
  </si>
  <si>
    <t>Аварийные электроработы</t>
  </si>
  <si>
    <t>Очистка отмостки</t>
  </si>
  <si>
    <t>Итого</t>
  </si>
  <si>
    <t>сумма</t>
  </si>
  <si>
    <t>руб</t>
  </si>
  <si>
    <t>Расходы по управлению за 2009 год</t>
  </si>
  <si>
    <t>З/плата</t>
  </si>
  <si>
    <t>Начисления на з/плату</t>
  </si>
  <si>
    <t>Аренда помещения</t>
  </si>
  <si>
    <t>Обслуживание программы ЖКХ</t>
  </si>
  <si>
    <t>Обслуживание программы 1-С</t>
  </si>
  <si>
    <t>Услуги связи</t>
  </si>
  <si>
    <t>Почтовые расходы</t>
  </si>
  <si>
    <t>Транспортные услуги</t>
  </si>
  <si>
    <t>Услуги банка</t>
  </si>
  <si>
    <t>Канцелярия</t>
  </si>
  <si>
    <t>Налог по УСН</t>
  </si>
  <si>
    <t>Обслуживание оргтехники</t>
  </si>
  <si>
    <t>Обслуживание прогр. Консультант+</t>
  </si>
  <si>
    <t>Общие расходы по содерж. и тек. ремонту п.Горького</t>
  </si>
  <si>
    <t>З/плата дворников</t>
  </si>
  <si>
    <t>Инвентарь для сан уборки</t>
  </si>
  <si>
    <t>З/плата слесаря</t>
  </si>
  <si>
    <t>З/плата мастера</t>
  </si>
  <si>
    <t>Установка песочниц( 5 шт)</t>
  </si>
  <si>
    <t>Песок для посыпки наледи</t>
  </si>
  <si>
    <t>Установка лавочек со спинками (3 шт)</t>
  </si>
  <si>
    <t>Ремонт детской площадки</t>
  </si>
  <si>
    <t>Покраска малых форм</t>
  </si>
  <si>
    <t>Краска для малых форм</t>
  </si>
  <si>
    <t>Материалы для бензокосилки</t>
  </si>
  <si>
    <t>Инструмент</t>
  </si>
  <si>
    <t>Спецодежда</t>
  </si>
  <si>
    <t>Фонари для слесаря</t>
  </si>
  <si>
    <t>Оплата услуг почте, сбербанку</t>
  </si>
  <si>
    <t>Разноска квитанций</t>
  </si>
  <si>
    <t xml:space="preserve">                   За 2009 г</t>
  </si>
  <si>
    <t xml:space="preserve">Площадь домов по п. Горького       </t>
  </si>
  <si>
    <t>35385 кв.м</t>
  </si>
  <si>
    <t>Уборка подъездов</t>
  </si>
  <si>
    <t>Установка вторых дверей</t>
  </si>
  <si>
    <t>Фонари аккомуляторные</t>
  </si>
  <si>
    <t>Итого текущий ремонт</t>
  </si>
  <si>
    <t>Итого содержание общ. имущества</t>
  </si>
  <si>
    <t>Фонарь аккомуляторный</t>
  </si>
  <si>
    <t>Сварочный аппарат</t>
  </si>
  <si>
    <t>Переноска электрич.</t>
  </si>
  <si>
    <t>Трос сантехнический</t>
  </si>
  <si>
    <t>Оплата услуг почты  (438394руб)</t>
  </si>
  <si>
    <t>1,39 руб/м</t>
  </si>
  <si>
    <t>Общие расходы по сод и тек рем. Сергеиха</t>
  </si>
  <si>
    <t>Ремонт слухового окна</t>
  </si>
  <si>
    <t>Ремонт электропроводки</t>
  </si>
  <si>
    <t>Услуги райгаз</t>
  </si>
  <si>
    <t>Устан.таблицы с номер</t>
  </si>
  <si>
    <t>Фонарь аакомуляторный</t>
  </si>
  <si>
    <t>Оплата услуг почты</t>
  </si>
  <si>
    <t>Расходы на управление</t>
  </si>
  <si>
    <t>Расходы по дог. управления д.№67 ул. Фрунзе д.Сергеиха</t>
  </si>
  <si>
    <t xml:space="preserve">             За 2009 год</t>
  </si>
  <si>
    <t>Площадь 8664,10 кв.м / 1,17руб/кв.м</t>
  </si>
  <si>
    <t>Отчет по д.111 ул.Фрунзе д.Сергеиха</t>
  </si>
  <si>
    <t>Установка металл.дверей</t>
  </si>
  <si>
    <t>Ремонт кровли после урагана</t>
  </si>
  <si>
    <t>Освещение у входа в подъезд</t>
  </si>
  <si>
    <t>Ремонт подъзда</t>
  </si>
  <si>
    <t>Ремонт площадки подъзда</t>
  </si>
  <si>
    <t>Всего расходов по дому</t>
  </si>
  <si>
    <t>Ремонт козырьков</t>
  </si>
  <si>
    <t>Отчет по д.107 ул.Фрунзе д.Сергеиха</t>
  </si>
  <si>
    <t>геиха</t>
  </si>
  <si>
    <t>Отчет по д.110 ул.Фрунзе д.Сергеиха</t>
  </si>
  <si>
    <t xml:space="preserve">Ремонт эл.проводки </t>
  </si>
  <si>
    <t>Ремонт стояка ХВС</t>
  </si>
  <si>
    <t xml:space="preserve">                                                                      </t>
  </si>
  <si>
    <t>Отчет по д.68 ул.Фрунзе д.Сергеиха</t>
  </si>
  <si>
    <t>Услуги райгаза</t>
  </si>
  <si>
    <t>Ремонт кровли около трубы</t>
  </si>
  <si>
    <t>Прочистка вент. Каналов</t>
  </si>
  <si>
    <t>Разборка забора. Вырубка д.</t>
  </si>
  <si>
    <t>Двери подвальные</t>
  </si>
  <si>
    <t>Двери подъездные</t>
  </si>
  <si>
    <t>Установка доводчиков</t>
  </si>
  <si>
    <t>Ремонт  ХВС</t>
  </si>
  <si>
    <t>Ремонт кровли над кв</t>
  </si>
  <si>
    <t>Устан. Крана Маевского</t>
  </si>
  <si>
    <t>Устан.таблицы над подъезд</t>
  </si>
  <si>
    <t>Очистка отмостки от травы</t>
  </si>
  <si>
    <t>Отчет по д.115 ул.Фрунзе д.Сергеиха</t>
  </si>
  <si>
    <t xml:space="preserve">             За 04.2009 - 04.2010</t>
  </si>
  <si>
    <t>Ремонт оголовок труб, конька</t>
  </si>
  <si>
    <t>Ремонт площадки в подъезде</t>
  </si>
  <si>
    <t>Устранен. протечки, р-т сл окна</t>
  </si>
  <si>
    <t>освещение перед подъездами</t>
  </si>
  <si>
    <t>Отчет по д.4 ул.Сосновая с. Второво</t>
  </si>
  <si>
    <t>Вывоз жидких отходов</t>
  </si>
  <si>
    <t>З/плата мастера с  налогом</t>
  </si>
  <si>
    <t>ово</t>
  </si>
  <si>
    <t xml:space="preserve">             За 05.2009 - 04.2010</t>
  </si>
  <si>
    <t>Отчет по д.1 ул.Молодежная с. Второво</t>
  </si>
  <si>
    <t>Установка мет. дверей</t>
  </si>
  <si>
    <t>Пробивка канализации</t>
  </si>
  <si>
    <t>Отчет по д.5 ул.Садовая с.Коверино</t>
  </si>
  <si>
    <t xml:space="preserve">             За 08.2009 - 07.2010</t>
  </si>
  <si>
    <t>Отчет по д.3/А ул.Садовая с.Коверино</t>
  </si>
  <si>
    <t>Откачка подвалов</t>
  </si>
  <si>
    <t>Ремонт системы канализации</t>
  </si>
  <si>
    <t>Отогрев и ремонт ХВС</t>
  </si>
  <si>
    <t>Прочистка и пробивка канализации</t>
  </si>
  <si>
    <t>Остекление в подъездах</t>
  </si>
  <si>
    <t>Очистка козырьков от растительности</t>
  </si>
  <si>
    <t>Отчет по д.3/Б ул.Садовая с.Коверино</t>
  </si>
  <si>
    <t>Установка и ремонт оконных рам</t>
  </si>
  <si>
    <t xml:space="preserve">Насос дренажный </t>
  </si>
  <si>
    <t>Костюм защитный</t>
  </si>
  <si>
    <t>Насос дренажный</t>
  </si>
  <si>
    <t>Отчет по д.7 ул.Садовая с.Коверино</t>
  </si>
  <si>
    <t>Ремонт  эл. проводки</t>
  </si>
  <si>
    <t>Установка дверей,заделка откосов</t>
  </si>
  <si>
    <t>Установка оконного блока</t>
  </si>
  <si>
    <t>Всего затраты по дому</t>
  </si>
  <si>
    <t>Кап  ремонт системы канализация</t>
  </si>
  <si>
    <t>Ремонт ХВС на стояке</t>
  </si>
  <si>
    <t>Итого затраты по дому</t>
  </si>
  <si>
    <t xml:space="preserve">             За 02.2010- 01.2011  год</t>
  </si>
  <si>
    <t>Установка дверей</t>
  </si>
  <si>
    <t>Спецодежда, инвентарь д/слесаря</t>
  </si>
  <si>
    <t>Ремонт отопления в подъезде</t>
  </si>
  <si>
    <t>Вывоз мусора</t>
  </si>
  <si>
    <t>Песок</t>
  </si>
  <si>
    <t>Прочистка канализация</t>
  </si>
  <si>
    <t xml:space="preserve">Ремонт ХВС </t>
  </si>
  <si>
    <t xml:space="preserve">             За 01.2010- 12.2010  год</t>
  </si>
  <si>
    <t>Ремонт проводки</t>
  </si>
  <si>
    <t>Стекло</t>
  </si>
  <si>
    <t>Очистка кровли от снега</t>
  </si>
  <si>
    <t>Ремонт полов с наст линолеума</t>
  </si>
  <si>
    <t>Отчет по д.88 ул.к.Либкнехта д.Сергеиха</t>
  </si>
  <si>
    <t>Отчет по д.67 ул.Фрунзе д.Сергеиха</t>
  </si>
  <si>
    <t>Стекло рифленое</t>
  </si>
  <si>
    <t>Задолженность на конец года за собственниками</t>
  </si>
  <si>
    <t>Оплачено за год</t>
  </si>
  <si>
    <t xml:space="preserve">Расходы за год </t>
  </si>
  <si>
    <t>Задолженность на начало года за собственниками</t>
  </si>
  <si>
    <t>Блок оконный</t>
  </si>
  <si>
    <t>Задолженность на конец года за ГКС</t>
  </si>
  <si>
    <t xml:space="preserve">             За 09.2009- 03.2011  год</t>
  </si>
  <si>
    <t>Установка табличек на дом</t>
  </si>
  <si>
    <t>Ремонт площадок перед входом</t>
  </si>
  <si>
    <t>Отчет по д.76 ул.Фрунзе д.Сергеиха</t>
  </si>
  <si>
    <t>Задолженность на конец года за ООО "ГКС"</t>
  </si>
  <si>
    <t xml:space="preserve">             За 06.2009- 04.2011  год</t>
  </si>
  <si>
    <t>Отчет по д.114 ул.Фрунзе д.Сергеиха</t>
  </si>
  <si>
    <t>Электроработы</t>
  </si>
  <si>
    <t>З/плата дворника</t>
  </si>
  <si>
    <t xml:space="preserve">Капитальный ремонт </t>
  </si>
  <si>
    <t>Средства на расчетном счете</t>
  </si>
  <si>
    <t xml:space="preserve">             За 05.2010 - 04.2011  год</t>
  </si>
  <si>
    <t>Очистка кровли от сосулек</t>
  </si>
  <si>
    <t>Ремонт ХВС кв 11, 12</t>
  </si>
  <si>
    <t>Ремонт отстойника</t>
  </si>
  <si>
    <t>Заделка подвального окна</t>
  </si>
  <si>
    <t>Ремонт проводки в 3 подъезде</t>
  </si>
  <si>
    <t>Материалы для 2 го подв окна</t>
  </si>
  <si>
    <t>Замена вводного кабеля, рубильника</t>
  </si>
  <si>
    <t>Отчет по д.1 ул.Молодежная с.Второво</t>
  </si>
  <si>
    <t xml:space="preserve">             За 08.2009- 04.2011  год</t>
  </si>
  <si>
    <t>Отчет по д.84 ул.К. Либкнехта д.Сергеиха</t>
  </si>
  <si>
    <t>Заделка окон</t>
  </si>
  <si>
    <t>Установка козырька</t>
  </si>
  <si>
    <t>Оплачено за период</t>
  </si>
  <si>
    <t xml:space="preserve">Расходы за период </t>
  </si>
  <si>
    <t>Задолженность на конец года за собств</t>
  </si>
  <si>
    <t>Отчет по д.82 ул.К. Либкнехта д.Сергеиха</t>
  </si>
  <si>
    <t>Ремонт двери</t>
  </si>
  <si>
    <t>Ремонт кровли и конька</t>
  </si>
  <si>
    <t>Очистка козырьков от снега</t>
  </si>
  <si>
    <t>Отчет по д.4 ул.Сосновая с.Второво</t>
  </si>
  <si>
    <t>Отчет по д.83 ул.К. Либкнехта д.Сергеиха</t>
  </si>
  <si>
    <t>Ремонт фундамента</t>
  </si>
  <si>
    <t>Утепление трубы холодного водоснабж</t>
  </si>
  <si>
    <t>Отогрев холодной воды</t>
  </si>
  <si>
    <t>Начисление на з/плату</t>
  </si>
  <si>
    <t>Материалы для дворника, слесаря</t>
  </si>
  <si>
    <t>Отчет по д.3б ул.Садовая с.Коверино</t>
  </si>
  <si>
    <t>Ремонт электрощитов в подъезде</t>
  </si>
  <si>
    <t>Утепление в подвале системы хол воды</t>
  </si>
  <si>
    <t>Отчет по д.3а ул.Садовая с.Коверино</t>
  </si>
  <si>
    <t>Ремонт стояка  хол воды кв 2, 5, 9, 11</t>
  </si>
  <si>
    <t>Ремонт электропроводки в подъездах</t>
  </si>
  <si>
    <t xml:space="preserve"> Отогрев трубы водоснабжения</t>
  </si>
  <si>
    <t>Откачка подвала</t>
  </si>
  <si>
    <t>Доски объявлений</t>
  </si>
  <si>
    <t>Заделка продухов, уборка территория</t>
  </si>
  <si>
    <t>Отчет по д.7 ул.Рабочая п.Красина</t>
  </si>
  <si>
    <t xml:space="preserve">             За 03.2010- 06.2011  год</t>
  </si>
  <si>
    <t xml:space="preserve">Ремонт системы  хол водоснабжения </t>
  </si>
  <si>
    <t>Утепление трубы водоснабжения</t>
  </si>
  <si>
    <t>Содержание дворника</t>
  </si>
  <si>
    <t xml:space="preserve">Задолженность на начало года </t>
  </si>
  <si>
    <t>Содержание слесаря</t>
  </si>
  <si>
    <t>Инвентарь для дворника</t>
  </si>
  <si>
    <t>Задолженность на конец периода за собст</t>
  </si>
  <si>
    <t>Инвентарь для слесаря</t>
  </si>
  <si>
    <t xml:space="preserve">             За 08.2010- 07.2011  год</t>
  </si>
  <si>
    <t>Застекление подъездов</t>
  </si>
  <si>
    <t>Ремонт стояка  холодной воды</t>
  </si>
  <si>
    <t>Ремонт кровли,оголовок труб</t>
  </si>
  <si>
    <t>Остаток средств на счете дома на конец периода</t>
  </si>
  <si>
    <t>Остаток средств на счете дома на начало периода</t>
  </si>
  <si>
    <t>Вынос счетчиков</t>
  </si>
  <si>
    <t>Оплачено за период содерж</t>
  </si>
  <si>
    <t>Оплачено кап ремонт 08.2009-07.2011</t>
  </si>
  <si>
    <t>Итого оплата</t>
  </si>
  <si>
    <t>Расходы за период</t>
  </si>
  <si>
    <t>Ремонт системы  холодного водоснабжения</t>
  </si>
  <si>
    <t>Ремонт ограждений. поручней</t>
  </si>
  <si>
    <t>Ремонт площадок перед входом в подъезд</t>
  </si>
  <si>
    <t>Установка и ремонт козырьков</t>
  </si>
  <si>
    <t>Ремонт площадок в подъезде</t>
  </si>
  <si>
    <t>Отчет по д.7а ул.Зеленая п.Красина</t>
  </si>
  <si>
    <t>Утепление труб водоснабжения</t>
  </si>
  <si>
    <t>Налог УСН</t>
  </si>
  <si>
    <t>Ремонт канализации, откачка подвалов</t>
  </si>
  <si>
    <t>Остаток средств на доме на начало года</t>
  </si>
  <si>
    <t>Остаток средств на доме на конец года</t>
  </si>
  <si>
    <t xml:space="preserve">             За 05.2011- 05.2011  год</t>
  </si>
  <si>
    <t>Ремонт площадки у подъезда, отмостки</t>
  </si>
  <si>
    <t>январь</t>
  </si>
  <si>
    <t xml:space="preserve">февраль </t>
  </si>
  <si>
    <t xml:space="preserve">сентябрь </t>
  </si>
  <si>
    <t>Платежи за коридорное освещение</t>
  </si>
  <si>
    <t>Прочистка канализации</t>
  </si>
  <si>
    <t>Задолженность за собств на начало года     10901</t>
  </si>
  <si>
    <t>Оплачено</t>
  </si>
  <si>
    <t>Расходы</t>
  </si>
  <si>
    <t>Задолженность за собств. на конец года         14618</t>
  </si>
  <si>
    <t>Покраска цоколя</t>
  </si>
  <si>
    <t>Прочистка вентканалов</t>
  </si>
  <si>
    <t xml:space="preserve">Очистка кровли от снега </t>
  </si>
  <si>
    <t>Установка качелей</t>
  </si>
  <si>
    <t>Расчистка снега</t>
  </si>
  <si>
    <t>Задолженность на конец года за УК</t>
  </si>
  <si>
    <t xml:space="preserve">             За 02.2011- 12.2011  год</t>
  </si>
  <si>
    <t>Ремонт водопровода (кв 9,10,13,14)</t>
  </si>
  <si>
    <t xml:space="preserve">             За 01.2011- 12.2011  год</t>
  </si>
  <si>
    <t>Замена радиатора в подъезде</t>
  </si>
  <si>
    <t xml:space="preserve">             За 02.2011- 01.2012  год</t>
  </si>
  <si>
    <t>Ремонт дымохода</t>
  </si>
  <si>
    <t>Окна пластиковые</t>
  </si>
  <si>
    <t>Ремонт полов во 2-м подъезде</t>
  </si>
  <si>
    <t>Ремонт и покраска цоколя</t>
  </si>
  <si>
    <t>Задолженность на начало года за ГКС</t>
  </si>
  <si>
    <t>Ремонт конька кровли</t>
  </si>
  <si>
    <t>Ремонт кодового замка</t>
  </si>
  <si>
    <t xml:space="preserve">Песок  </t>
  </si>
  <si>
    <t>Задолженность на начало года за собств</t>
  </si>
  <si>
    <t>Отчет по д.88 ул.К.Либкнехта д.Сергеиха</t>
  </si>
  <si>
    <t>Очистка кровли от льда</t>
  </si>
  <si>
    <t>Ремонт стояка</t>
  </si>
  <si>
    <t xml:space="preserve">             За 08.2011- 01.2012  год</t>
  </si>
  <si>
    <t>Отчет по д.4  п.Лаптево</t>
  </si>
  <si>
    <t>Ремонт и прочистка канализации</t>
  </si>
  <si>
    <t>Аншлаги</t>
  </si>
  <si>
    <t>Откачка жидких отходов</t>
  </si>
  <si>
    <t>Юридические услуги</t>
  </si>
  <si>
    <t xml:space="preserve">Остаток средств на начало года </t>
  </si>
  <si>
    <t xml:space="preserve">Остаток на конец года </t>
  </si>
  <si>
    <t>Отчет по д.2  п.Лаптево</t>
  </si>
  <si>
    <t>Ремонт ХВС в подвале</t>
  </si>
  <si>
    <t>Отчет по д.3  п.Лаптево</t>
  </si>
  <si>
    <t>Ремонт канализации в 1-ом подъезде</t>
  </si>
  <si>
    <t>Заделка окна в подвале</t>
  </si>
  <si>
    <t xml:space="preserve">             За 05.2011 - 01.2012  год</t>
  </si>
  <si>
    <t>Уплотнитель для дверей</t>
  </si>
  <si>
    <t>Остаток средств на конец периода</t>
  </si>
  <si>
    <t xml:space="preserve">             За 04.2011 г - 01.2012  год</t>
  </si>
  <si>
    <t xml:space="preserve">Остаток средств на счете дома на начало периода </t>
  </si>
  <si>
    <t xml:space="preserve">Остаток средств на счете дома на конец периода </t>
  </si>
  <si>
    <t xml:space="preserve">             За 07.2010- 01.2012  год</t>
  </si>
  <si>
    <t>Остаток средств на счете дома на начало</t>
  </si>
  <si>
    <t>Остаток средств на счете дома на конец</t>
  </si>
  <si>
    <t>Содержание слесаря(з/плата с налогами)</t>
  </si>
  <si>
    <t>Содержание дворника(з/п с налогами)</t>
  </si>
  <si>
    <t>Отчет по д.7/а ул.Зеленая п.Красина</t>
  </si>
  <si>
    <t>Отчет по д.5 ул.Зеленая п.Красина</t>
  </si>
  <si>
    <t>Лавочки на детскую площадку</t>
  </si>
  <si>
    <t>Отчет по д.8 ул.Садовая п.Красина</t>
  </si>
  <si>
    <t>Установка двери в подвал</t>
  </si>
  <si>
    <t>Содержание слесаря(з/плата, налоги)</t>
  </si>
  <si>
    <t>Содержание дворника(з/плата,налоги)</t>
  </si>
  <si>
    <t xml:space="preserve"> </t>
  </si>
  <si>
    <t xml:space="preserve"> Отогрев труб водоснабжения</t>
  </si>
  <si>
    <t xml:space="preserve">Ремонт ввода ХВС в подвал </t>
  </si>
  <si>
    <t>Ремонт системы водоснабжения</t>
  </si>
  <si>
    <t>Газовое обслуживание</t>
  </si>
  <si>
    <t>Установка  окна пластик.</t>
  </si>
  <si>
    <t>Отчет по д.6 ул.Садовая п.Красина</t>
  </si>
  <si>
    <t>Отчет по д.5 ул.Молодежная с.Второво</t>
  </si>
  <si>
    <t>Ремонт ХВС в подвале (кв 1, 6)</t>
  </si>
  <si>
    <t>Ремонт кровли, слухового окна</t>
  </si>
  <si>
    <t>Остаток средств на доме на начало года            0</t>
  </si>
  <si>
    <t>Остаток средств на доме на конец периода</t>
  </si>
  <si>
    <t>Отчет по д.6 ул.Молодежная с.Второво</t>
  </si>
  <si>
    <t>Отчет ООО "ГКС"</t>
  </si>
  <si>
    <t>Изготовление и установка аншлагов</t>
  </si>
  <si>
    <t>Отогрев воды в подвале</t>
  </si>
  <si>
    <t>Откачка воды из подвала</t>
  </si>
  <si>
    <t>Забивка слухового окна</t>
  </si>
  <si>
    <t>Демонтаж электросчетчика</t>
  </si>
  <si>
    <t>Лавочки</t>
  </si>
  <si>
    <t>Отчет по д.81 ул.Центральная п.Мирный</t>
  </si>
  <si>
    <t>Ремонт стояка холодной воды (кв 11)</t>
  </si>
  <si>
    <t xml:space="preserve">             За 07.2011- 01.2012  год</t>
  </si>
  <si>
    <t xml:space="preserve">             За 08.2009- 04.2012  год</t>
  </si>
  <si>
    <t>Отчет по д.87 ул.К. Либкнехта д.Сергеиха</t>
  </si>
  <si>
    <t>Ремонт подъезда</t>
  </si>
  <si>
    <t>Вывоз мусора(с 09.2010)</t>
  </si>
  <si>
    <t>Расходы по управлению за месяц 2012 года</t>
  </si>
  <si>
    <t>по дому № 4 ул. Шоссейная п. им. М.Горького</t>
  </si>
  <si>
    <t xml:space="preserve">             За 01.2012- 04.2012  год</t>
  </si>
  <si>
    <t>Шифер, гвозди, перевозка</t>
  </si>
  <si>
    <t>Транспортные (внеочередное собрание)</t>
  </si>
  <si>
    <t xml:space="preserve">             За 02.2012- 05.2012  год</t>
  </si>
  <si>
    <t>Материалы (шланг)</t>
  </si>
  <si>
    <t>Остаток средств на доме на начало периода</t>
  </si>
  <si>
    <t>Устранение аварии в центр. канализации</t>
  </si>
  <si>
    <t xml:space="preserve">Остаток средств на начало периода </t>
  </si>
  <si>
    <t xml:space="preserve">Остаток на конец периода </t>
  </si>
  <si>
    <t>Отчет ООО "ГКС" по д.4  п.Лаптево</t>
  </si>
  <si>
    <t>Директор                          Гуреева А.А.</t>
  </si>
  <si>
    <t>ООО "ГКС"</t>
  </si>
  <si>
    <t xml:space="preserve">             За 05.2011 - 06.2012  год</t>
  </si>
  <si>
    <t>Отчет по д.80 ул.Центральная п.Мирный</t>
  </si>
  <si>
    <t>Ремонт канализации (чеканка)</t>
  </si>
  <si>
    <t>Замена стояка холодной воды</t>
  </si>
  <si>
    <t>Ремонт системы отопления</t>
  </si>
  <si>
    <t>Ремонт отопления (кап)</t>
  </si>
  <si>
    <t>Отчеты ТСЖ</t>
  </si>
  <si>
    <t>ООО"ГКС"</t>
  </si>
  <si>
    <t>Установка приборов учета э/энергии(3)</t>
  </si>
  <si>
    <t>Остаток средств на начало периода</t>
  </si>
  <si>
    <t xml:space="preserve">             За 02.2012- 07.2012  год</t>
  </si>
  <si>
    <t xml:space="preserve">             За 02.2012 - 07.2012  год</t>
  </si>
  <si>
    <t>прочистка вентканалов</t>
  </si>
  <si>
    <t xml:space="preserve">Отчет по д. </t>
  </si>
  <si>
    <t>Замена ввода трубы холодной воды</t>
  </si>
  <si>
    <t>техническое обслуживание</t>
  </si>
  <si>
    <t>сбор платежей, доставка квитанций</t>
  </si>
  <si>
    <t>аварийно-диспетчерская служба</t>
  </si>
  <si>
    <t xml:space="preserve">             За 02.2012- 08.2012  год</t>
  </si>
  <si>
    <t>Подготовка к отопительному сезону</t>
  </si>
  <si>
    <t>доставка квитанций</t>
  </si>
  <si>
    <t>Прибор учета холодной воды</t>
  </si>
  <si>
    <t>подготовка к отопительному сезону</t>
  </si>
  <si>
    <t>Остаток на конец периода</t>
  </si>
  <si>
    <t xml:space="preserve">транспортные расходы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</si>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</sst>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vertAlign val="superscript"/>
      <sz val="16"/>
      <name val="Arial"/>
      <family val="0"/>
    </font>
    <font>
      <vertAlign val="superscript"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17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4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33.140625" style="0" customWidth="1"/>
    <col min="5" max="5" width="33.140625" style="0" customWidth="1"/>
  </cols>
  <sheetData>
    <row r="1" ht="14.25">
      <c r="C1" s="1"/>
    </row>
    <row r="2" spans="2:3" ht="12.75">
      <c r="B2" s="2"/>
      <c r="C2" s="3"/>
    </row>
    <row r="3" spans="2:5" ht="14.25">
      <c r="B3" s="9" t="s">
        <v>68</v>
      </c>
      <c r="C3" s="2" t="s">
        <v>46</v>
      </c>
      <c r="E3" s="9" t="s">
        <v>68</v>
      </c>
    </row>
    <row r="4" spans="2:5" ht="14.25">
      <c r="B4" s="9"/>
      <c r="C4" s="2"/>
      <c r="E4" s="9"/>
    </row>
    <row r="5" spans="2:5" ht="14.25">
      <c r="B5" s="9" t="s">
        <v>172</v>
      </c>
      <c r="C5" s="2">
        <v>21627</v>
      </c>
      <c r="E5" s="9"/>
    </row>
    <row r="6" spans="2:5" ht="14.25">
      <c r="B6" s="15" t="s">
        <v>171</v>
      </c>
      <c r="C6" s="8">
        <v>9833</v>
      </c>
      <c r="D6" s="5"/>
      <c r="E6" s="15"/>
    </row>
    <row r="7" spans="2:5" ht="12.75">
      <c r="B7" s="2" t="s">
        <v>129</v>
      </c>
      <c r="C7" s="3">
        <v>7866</v>
      </c>
      <c r="E7" s="15"/>
    </row>
    <row r="8" spans="2:6" ht="12.75">
      <c r="B8" s="2" t="s">
        <v>130</v>
      </c>
      <c r="C8" s="3">
        <v>9555</v>
      </c>
      <c r="E8" s="2" t="s">
        <v>152</v>
      </c>
      <c r="F8">
        <v>10512</v>
      </c>
    </row>
    <row r="9" spans="2:6" ht="12.75">
      <c r="B9" s="2" t="s">
        <v>76</v>
      </c>
      <c r="C9" s="3">
        <v>500</v>
      </c>
      <c r="E9" s="2" t="s">
        <v>139</v>
      </c>
      <c r="F9">
        <v>1472</v>
      </c>
    </row>
    <row r="10" spans="2:6" ht="12.75">
      <c r="B10" s="2" t="s">
        <v>77</v>
      </c>
      <c r="C10" s="3">
        <v>862</v>
      </c>
      <c r="E10" s="2" t="s">
        <v>153</v>
      </c>
      <c r="F10">
        <v>314</v>
      </c>
    </row>
    <row r="11" spans="2:6" ht="12.75">
      <c r="B11" s="2" t="s">
        <v>72</v>
      </c>
      <c r="C11" s="3">
        <v>4200</v>
      </c>
      <c r="E11" s="2" t="s">
        <v>154</v>
      </c>
      <c r="F11">
        <v>12084</v>
      </c>
    </row>
    <row r="12" spans="2:6" ht="12.75">
      <c r="B12" s="2" t="s">
        <v>132</v>
      </c>
      <c r="C12" s="3">
        <v>4000</v>
      </c>
      <c r="E12" s="2" t="s">
        <v>139</v>
      </c>
      <c r="F12">
        <v>1692</v>
      </c>
    </row>
    <row r="13" spans="2:6" ht="12.75">
      <c r="B13" s="2" t="s">
        <v>73</v>
      </c>
      <c r="C13" s="3">
        <v>2795</v>
      </c>
      <c r="E13" s="2" t="s">
        <v>155</v>
      </c>
      <c r="F13">
        <v>12082</v>
      </c>
    </row>
    <row r="14" spans="2:6" ht="12.75">
      <c r="B14" s="2" t="s">
        <v>131</v>
      </c>
      <c r="C14" s="3">
        <v>300</v>
      </c>
      <c r="E14" s="2" t="s">
        <v>139</v>
      </c>
      <c r="F14">
        <v>1571</v>
      </c>
    </row>
    <row r="15" spans="2:6" ht="12.75">
      <c r="B15" s="2" t="s">
        <v>79</v>
      </c>
      <c r="C15" s="3">
        <v>29101</v>
      </c>
      <c r="E15" s="2" t="s">
        <v>156</v>
      </c>
      <c r="F15">
        <v>569</v>
      </c>
    </row>
    <row r="16" spans="2:6" ht="14.25">
      <c r="B16" s="2" t="s">
        <v>133</v>
      </c>
      <c r="C16" s="5">
        <v>700</v>
      </c>
      <c r="E16" s="2" t="s">
        <v>157</v>
      </c>
      <c r="F16">
        <v>131</v>
      </c>
    </row>
    <row r="17" spans="2:6" ht="12.75">
      <c r="B17" s="2" t="s">
        <v>83</v>
      </c>
      <c r="C17" s="3">
        <v>2400</v>
      </c>
      <c r="E17" s="2" t="s">
        <v>158</v>
      </c>
      <c r="F17">
        <v>350</v>
      </c>
    </row>
    <row r="18" spans="2:6" ht="12.75">
      <c r="B18" s="2" t="s">
        <v>78</v>
      </c>
      <c r="C18" s="3">
        <v>2635</v>
      </c>
      <c r="E18" s="2" t="s">
        <v>159</v>
      </c>
      <c r="F18">
        <v>158</v>
      </c>
    </row>
    <row r="19" spans="2:5" ht="12.75">
      <c r="B19" s="2" t="s">
        <v>174</v>
      </c>
      <c r="C19" s="3">
        <f>SUM(C5:C18)</f>
        <v>96374</v>
      </c>
      <c r="E19" s="2"/>
    </row>
    <row r="20" spans="2:6" ht="12.75">
      <c r="B20" s="2" t="s">
        <v>152</v>
      </c>
      <c r="C20" s="2">
        <v>10512</v>
      </c>
      <c r="E20" s="2" t="s">
        <v>160</v>
      </c>
      <c r="F20">
        <v>1156</v>
      </c>
    </row>
    <row r="21" spans="2:6" ht="12.75">
      <c r="B21" s="2" t="s">
        <v>139</v>
      </c>
      <c r="C21" s="2">
        <v>1472</v>
      </c>
      <c r="E21" s="2" t="s">
        <v>161</v>
      </c>
      <c r="F21">
        <v>531</v>
      </c>
    </row>
    <row r="22" spans="2:6" ht="12.75">
      <c r="B22" s="2" t="s">
        <v>153</v>
      </c>
      <c r="C22" s="2">
        <v>314</v>
      </c>
      <c r="E22" s="2" t="s">
        <v>162</v>
      </c>
      <c r="F22">
        <v>237</v>
      </c>
    </row>
    <row r="23" spans="2:6" ht="12.75">
      <c r="B23" s="2" t="s">
        <v>154</v>
      </c>
      <c r="C23" s="2">
        <v>12084</v>
      </c>
      <c r="E23" s="2" t="s">
        <v>163</v>
      </c>
      <c r="F23">
        <v>349</v>
      </c>
    </row>
    <row r="24" spans="2:6" ht="12.75">
      <c r="B24" s="2" t="s">
        <v>139</v>
      </c>
      <c r="C24" s="2">
        <v>1692</v>
      </c>
      <c r="E24" s="2" t="s">
        <v>164</v>
      </c>
      <c r="F24">
        <v>206</v>
      </c>
    </row>
    <row r="25" spans="2:6" ht="12.75">
      <c r="B25" s="2" t="s">
        <v>155</v>
      </c>
      <c r="C25" s="2">
        <v>12082</v>
      </c>
      <c r="E25" s="2" t="s">
        <v>165</v>
      </c>
      <c r="F25">
        <v>114</v>
      </c>
    </row>
    <row r="26" spans="2:6" ht="12.75">
      <c r="B26" s="2" t="s">
        <v>139</v>
      </c>
      <c r="C26" s="2">
        <v>1571</v>
      </c>
      <c r="E26" s="2" t="s">
        <v>166</v>
      </c>
      <c r="F26">
        <v>5909</v>
      </c>
    </row>
    <row r="27" spans="2:6" ht="12.75">
      <c r="B27" s="2" t="s">
        <v>156</v>
      </c>
      <c r="C27" s="2">
        <v>569</v>
      </c>
      <c r="E27" s="2" t="s">
        <v>167</v>
      </c>
      <c r="F27">
        <v>2236</v>
      </c>
    </row>
    <row r="28" spans="2:5" ht="12.75">
      <c r="B28" s="2" t="s">
        <v>157</v>
      </c>
      <c r="C28" s="2">
        <v>131</v>
      </c>
      <c r="E28" s="2"/>
    </row>
    <row r="29" spans="2:6" ht="12.75">
      <c r="B29" s="2" t="s">
        <v>158</v>
      </c>
      <c r="C29" s="2">
        <v>350</v>
      </c>
      <c r="E29" s="2" t="s">
        <v>134</v>
      </c>
      <c r="F29">
        <f>SUM(F8:F28)</f>
        <v>51673</v>
      </c>
    </row>
    <row r="30" spans="2:3" ht="12.75">
      <c r="B30" s="2" t="s">
        <v>159</v>
      </c>
      <c r="C30" s="2">
        <v>158</v>
      </c>
    </row>
    <row r="31" spans="2:3" ht="12.75">
      <c r="B31" s="2" t="s">
        <v>160</v>
      </c>
      <c r="C31" s="2">
        <v>1156</v>
      </c>
    </row>
    <row r="32" spans="2:3" ht="12.75">
      <c r="B32" s="2" t="s">
        <v>161</v>
      </c>
      <c r="C32" s="2">
        <v>531</v>
      </c>
    </row>
    <row r="33" spans="2:3" ht="12.75">
      <c r="B33" s="2" t="s">
        <v>162</v>
      </c>
      <c r="C33" s="2">
        <v>237</v>
      </c>
    </row>
    <row r="34" spans="2:3" ht="12.75">
      <c r="B34" s="2" t="s">
        <v>163</v>
      </c>
      <c r="C34" s="2">
        <v>349</v>
      </c>
    </row>
    <row r="35" spans="2:3" ht="12.75">
      <c r="B35" s="2" t="s">
        <v>164</v>
      </c>
      <c r="C35" s="2">
        <v>206</v>
      </c>
    </row>
    <row r="36" spans="2:3" ht="12.75">
      <c r="B36" s="2" t="s">
        <v>173</v>
      </c>
      <c r="C36" s="2">
        <v>114</v>
      </c>
    </row>
    <row r="37" spans="2:3" ht="12.75">
      <c r="B37" s="2" t="s">
        <v>166</v>
      </c>
      <c r="C37" s="2">
        <v>5909</v>
      </c>
    </row>
    <row r="38" spans="2:3" ht="12.75">
      <c r="B38" s="2" t="s">
        <v>167</v>
      </c>
      <c r="C38" s="2">
        <v>2236</v>
      </c>
    </row>
    <row r="39" spans="2:3" ht="12.75">
      <c r="B39" s="2" t="s">
        <v>175</v>
      </c>
      <c r="C39" s="3">
        <v>51673</v>
      </c>
    </row>
    <row r="40" spans="2:3" ht="12.75">
      <c r="B40" s="2"/>
      <c r="C40" s="3"/>
    </row>
    <row r="41" spans="2:3" ht="12.75">
      <c r="B41" s="2" t="s">
        <v>134</v>
      </c>
      <c r="C41" s="3">
        <v>148047</v>
      </c>
    </row>
    <row r="42" spans="2:3" ht="12.75">
      <c r="B42" s="2"/>
      <c r="C42" s="3"/>
    </row>
    <row r="43" spans="2:3" ht="12.75">
      <c r="B43" s="2"/>
      <c r="C43" s="3"/>
    </row>
    <row r="44" spans="2:3" ht="14.25">
      <c r="B44" s="7"/>
      <c r="C4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IE51"/>
  <sheetViews>
    <sheetView tabSelected="1" workbookViewId="0" topLeftCell="A2">
      <selection activeCell="DY17" sqref="DY17"/>
    </sheetView>
  </sheetViews>
  <sheetFormatPr defaultColWidth="9.140625" defaultRowHeight="12.75"/>
  <cols>
    <col min="3" max="3" width="33.140625" style="0" customWidth="1"/>
    <col min="6" max="6" width="36.57421875" style="0" customWidth="1"/>
    <col min="9" max="9" width="33.421875" style="0" customWidth="1"/>
    <col min="11" max="11" width="33.140625" style="0" customWidth="1"/>
    <col min="12" max="12" width="27.421875" style="0" customWidth="1"/>
    <col min="18" max="18" width="28.00390625" style="0" customWidth="1"/>
    <col min="23" max="23" width="29.140625" style="0" customWidth="1"/>
    <col min="26" max="26" width="28.00390625" style="0" customWidth="1"/>
    <col min="29" max="29" width="27.421875" style="0" customWidth="1"/>
    <col min="33" max="33" width="27.57421875" style="0" customWidth="1"/>
    <col min="36" max="36" width="27.7109375" style="0" customWidth="1"/>
    <col min="39" max="39" width="29.57421875" style="0" customWidth="1"/>
    <col min="42" max="42" width="27.421875" style="0" customWidth="1"/>
    <col min="45" max="45" width="36.7109375" style="0" customWidth="1"/>
    <col min="48" max="48" width="36.57421875" style="0" customWidth="1"/>
    <col min="51" max="51" width="36.57421875" style="0" customWidth="1"/>
    <col min="54" max="54" width="36.8515625" style="0" customWidth="1"/>
    <col min="57" max="57" width="36.7109375" style="0" customWidth="1"/>
    <col min="60" max="60" width="36.421875" style="0" customWidth="1"/>
    <col min="63" max="63" width="36.57421875" style="0" customWidth="1"/>
    <col min="67" max="67" width="36.57421875" style="0" customWidth="1"/>
    <col min="71" max="71" width="36.7109375" style="0" customWidth="1"/>
    <col min="75" max="75" width="36.57421875" style="0" customWidth="1"/>
    <col min="78" max="78" width="42.28125" style="0" customWidth="1"/>
    <col min="79" max="79" width="14.7109375" style="0" customWidth="1"/>
    <col min="81" max="81" width="45.421875" style="0" customWidth="1"/>
    <col min="84" max="84" width="36.7109375" style="0" customWidth="1"/>
    <col min="87" max="87" width="36.7109375" style="0" customWidth="1"/>
    <col min="90" max="90" width="37.00390625" style="0" customWidth="1"/>
    <col min="93" max="93" width="36.57421875" style="0" customWidth="1"/>
    <col min="96" max="96" width="36.7109375" style="0" customWidth="1"/>
    <col min="99" max="99" width="38.7109375" style="0" customWidth="1"/>
    <col min="102" max="102" width="36.140625" style="0" customWidth="1"/>
    <col min="105" max="105" width="36.140625" style="0" customWidth="1"/>
    <col min="108" max="108" width="46.140625" style="0" customWidth="1"/>
    <col min="111" max="111" width="45.00390625" style="0" customWidth="1"/>
    <col min="114" max="114" width="36.7109375" style="0" customWidth="1"/>
    <col min="117" max="117" width="36.7109375" style="0" customWidth="1"/>
    <col min="120" max="120" width="28.7109375" style="0" customWidth="1"/>
    <col min="123" max="123" width="36.57421875" style="0" customWidth="1"/>
    <col min="126" max="126" width="36.7109375" style="0" customWidth="1"/>
    <col min="129" max="129" width="38.7109375" style="0" customWidth="1"/>
    <col min="132" max="132" width="36.7109375" style="0" customWidth="1"/>
    <col min="135" max="135" width="36.7109375" style="0" customWidth="1"/>
    <col min="138" max="138" width="36.7109375" style="0" customWidth="1"/>
    <col min="141" max="141" width="36.8515625" style="0" customWidth="1"/>
    <col min="144" max="144" width="37.28125" style="0" customWidth="1"/>
    <col min="147" max="147" width="36.7109375" style="0" customWidth="1"/>
    <col min="150" max="150" width="36.57421875" style="0" customWidth="1"/>
    <col min="157" max="157" width="36.7109375" style="0" customWidth="1"/>
    <col min="160" max="160" width="46.00390625" style="0" customWidth="1"/>
    <col min="163" max="163" width="45.57421875" style="0" customWidth="1"/>
    <col min="166" max="166" width="36.7109375" style="0" customWidth="1"/>
    <col min="169" max="169" width="45.7109375" style="0" customWidth="1"/>
    <col min="170" max="170" width="9.57421875" style="0" bestFit="1" customWidth="1"/>
    <col min="172" max="172" width="45.7109375" style="0" customWidth="1"/>
    <col min="175" max="175" width="45.8515625" style="0" customWidth="1"/>
    <col min="178" max="178" width="36.7109375" style="0" customWidth="1"/>
    <col min="181" max="181" width="36.57421875" style="0" customWidth="1"/>
    <col min="184" max="184" width="36.28125" style="0" customWidth="1"/>
    <col min="187" max="187" width="36.7109375" style="0" customWidth="1"/>
    <col min="190" max="190" width="37.57421875" style="0" customWidth="1"/>
    <col min="193" max="193" width="36.57421875" style="0" customWidth="1"/>
    <col min="196" max="196" width="36.8515625" style="0" customWidth="1"/>
    <col min="199" max="199" width="40.421875" style="0" customWidth="1"/>
    <col min="202" max="202" width="37.00390625" style="0" customWidth="1"/>
    <col min="205" max="205" width="36.421875" style="0" customWidth="1"/>
    <col min="208" max="208" width="36.7109375" style="0" customWidth="1"/>
    <col min="211" max="211" width="36.57421875" style="0" customWidth="1"/>
    <col min="214" max="214" width="36.57421875" style="0" customWidth="1"/>
    <col min="217" max="217" width="34.8515625" style="0" customWidth="1"/>
    <col min="220" max="220" width="37.140625" style="0" customWidth="1"/>
    <col min="223" max="223" width="36.57421875" style="0" customWidth="1"/>
    <col min="226" max="226" width="36.421875" style="0" customWidth="1"/>
    <col min="229" max="229" width="36.421875" style="0" customWidth="1"/>
    <col min="232" max="232" width="36.57421875" style="0" customWidth="1"/>
    <col min="235" max="235" width="36.57421875" style="0" customWidth="1"/>
    <col min="238" max="238" width="36.57421875" style="0" customWidth="1"/>
  </cols>
  <sheetData>
    <row r="2" spans="6:199" ht="12.75">
      <c r="F2" t="s">
        <v>168</v>
      </c>
      <c r="L2" t="s">
        <v>191</v>
      </c>
      <c r="R2" t="s">
        <v>191</v>
      </c>
      <c r="GN2" t="s">
        <v>436</v>
      </c>
      <c r="GQ2" t="s">
        <v>436</v>
      </c>
    </row>
    <row r="3" spans="3:141" ht="12.75">
      <c r="C3" t="s">
        <v>137</v>
      </c>
      <c r="F3" t="s">
        <v>151</v>
      </c>
      <c r="I3" t="s">
        <v>182</v>
      </c>
      <c r="L3" t="s">
        <v>190</v>
      </c>
      <c r="R3" t="s">
        <v>190</v>
      </c>
      <c r="W3" t="s">
        <v>191</v>
      </c>
      <c r="Z3" t="s">
        <v>191</v>
      </c>
      <c r="AC3" t="s">
        <v>191</v>
      </c>
      <c r="AG3" t="s">
        <v>191</v>
      </c>
      <c r="AJ3" t="s">
        <v>191</v>
      </c>
      <c r="AM3" t="s">
        <v>221</v>
      </c>
      <c r="AP3" t="s">
        <v>230</v>
      </c>
      <c r="AS3" t="s">
        <v>235</v>
      </c>
      <c r="AV3" t="s">
        <v>235</v>
      </c>
      <c r="AY3" t="s">
        <v>235</v>
      </c>
      <c r="BB3" t="s">
        <v>235</v>
      </c>
      <c r="BE3" t="s">
        <v>256</v>
      </c>
      <c r="BH3" t="s">
        <v>256</v>
      </c>
      <c r="BK3" t="s">
        <v>264</v>
      </c>
      <c r="BO3" t="s">
        <v>264</v>
      </c>
      <c r="BS3" t="s">
        <v>256</v>
      </c>
      <c r="BW3" t="s">
        <v>256</v>
      </c>
      <c r="BZ3" t="s">
        <v>278</v>
      </c>
      <c r="CC3" t="s">
        <v>283</v>
      </c>
      <c r="CF3" t="s">
        <v>289</v>
      </c>
      <c r="CI3" t="s">
        <v>298</v>
      </c>
      <c r="CL3" t="s">
        <v>298</v>
      </c>
      <c r="CO3" t="s">
        <v>289</v>
      </c>
      <c r="CR3" t="s">
        <v>298</v>
      </c>
      <c r="CU3" t="s">
        <v>336</v>
      </c>
      <c r="CX3" t="s">
        <v>336</v>
      </c>
      <c r="DA3" t="s">
        <v>327</v>
      </c>
      <c r="DD3" t="s">
        <v>336</v>
      </c>
      <c r="DG3" t="s">
        <v>336</v>
      </c>
      <c r="DJ3" t="s">
        <v>327</v>
      </c>
      <c r="DM3" t="s">
        <v>358</v>
      </c>
      <c r="DP3" t="s">
        <v>363</v>
      </c>
      <c r="DS3" t="s">
        <v>375</v>
      </c>
      <c r="DV3" t="s">
        <v>375</v>
      </c>
      <c r="EK3" t="s">
        <v>423</v>
      </c>
    </row>
    <row r="4" spans="3:238" ht="14.25">
      <c r="C4" s="2"/>
      <c r="D4" s="3"/>
      <c r="F4" s="9" t="s">
        <v>68</v>
      </c>
      <c r="G4" s="2" t="s">
        <v>135</v>
      </c>
      <c r="I4" s="9" t="s">
        <v>68</v>
      </c>
      <c r="J4" s="2" t="s">
        <v>135</v>
      </c>
      <c r="L4" s="9" t="s">
        <v>68</v>
      </c>
      <c r="M4" s="2" t="s">
        <v>135</v>
      </c>
      <c r="R4" s="9" t="s">
        <v>68</v>
      </c>
      <c r="S4" s="2" t="s">
        <v>135</v>
      </c>
      <c r="W4" t="s">
        <v>193</v>
      </c>
      <c r="X4">
        <v>111</v>
      </c>
      <c r="Z4" t="s">
        <v>201</v>
      </c>
      <c r="AA4" t="s">
        <v>202</v>
      </c>
      <c r="AC4" t="s">
        <v>203</v>
      </c>
      <c r="AD4" t="s">
        <v>202</v>
      </c>
      <c r="AG4" t="s">
        <v>207</v>
      </c>
      <c r="AH4" t="s">
        <v>202</v>
      </c>
      <c r="AJ4" t="s">
        <v>220</v>
      </c>
      <c r="AK4" t="s">
        <v>202</v>
      </c>
      <c r="AM4" t="s">
        <v>226</v>
      </c>
      <c r="AN4" t="s">
        <v>229</v>
      </c>
      <c r="AP4" t="s">
        <v>231</v>
      </c>
      <c r="AQ4" t="s">
        <v>229</v>
      </c>
      <c r="AS4" t="s">
        <v>234</v>
      </c>
      <c r="AV4" t="s">
        <v>236</v>
      </c>
      <c r="AY4" t="s">
        <v>243</v>
      </c>
      <c r="BB4" t="s">
        <v>248</v>
      </c>
      <c r="BE4" t="s">
        <v>203</v>
      </c>
      <c r="BH4" t="s">
        <v>193</v>
      </c>
      <c r="BK4" t="s">
        <v>269</v>
      </c>
      <c r="BO4" t="s">
        <v>270</v>
      </c>
      <c r="BS4" t="s">
        <v>207</v>
      </c>
      <c r="BW4" t="s">
        <v>201</v>
      </c>
      <c r="BZ4" t="s">
        <v>281</v>
      </c>
      <c r="CC4" t="s">
        <v>284</v>
      </c>
      <c r="CF4" t="s">
        <v>297</v>
      </c>
      <c r="CI4" t="s">
        <v>299</v>
      </c>
      <c r="CL4" t="s">
        <v>305</v>
      </c>
      <c r="CO4" t="s">
        <v>309</v>
      </c>
      <c r="CR4" t="s">
        <v>310</v>
      </c>
      <c r="CU4" t="s">
        <v>316</v>
      </c>
      <c r="CX4" t="s">
        <v>319</v>
      </c>
      <c r="DA4" t="s">
        <v>326</v>
      </c>
      <c r="DD4" t="s">
        <v>234</v>
      </c>
      <c r="DG4" t="s">
        <v>248</v>
      </c>
      <c r="DJ4" t="s">
        <v>352</v>
      </c>
      <c r="DM4" t="s">
        <v>284</v>
      </c>
      <c r="DS4" t="s">
        <v>220</v>
      </c>
      <c r="DV4" t="s">
        <v>203</v>
      </c>
      <c r="DY4" t="s">
        <v>377</v>
      </c>
      <c r="EB4" t="s">
        <v>379</v>
      </c>
      <c r="EE4" t="s">
        <v>379</v>
      </c>
      <c r="EH4" t="s">
        <v>379</v>
      </c>
      <c r="EK4" t="s">
        <v>379</v>
      </c>
      <c r="EN4" t="s">
        <v>392</v>
      </c>
      <c r="EQ4" t="s">
        <v>392</v>
      </c>
      <c r="ET4" t="s">
        <v>392</v>
      </c>
      <c r="FA4" t="s">
        <v>405</v>
      </c>
      <c r="FD4" t="s">
        <v>405</v>
      </c>
      <c r="FG4" t="s">
        <v>408</v>
      </c>
      <c r="FJ4" t="s">
        <v>411</v>
      </c>
      <c r="FM4" t="s">
        <v>445</v>
      </c>
      <c r="FP4" t="s">
        <v>445</v>
      </c>
      <c r="FS4" t="s">
        <v>445</v>
      </c>
      <c r="FV4" t="s">
        <v>445</v>
      </c>
      <c r="FY4" t="s">
        <v>392</v>
      </c>
      <c r="GB4" t="s">
        <v>392</v>
      </c>
      <c r="GE4" t="s">
        <v>392</v>
      </c>
      <c r="GH4" t="s">
        <v>445</v>
      </c>
      <c r="GK4" t="s">
        <v>405</v>
      </c>
      <c r="GN4" t="s">
        <v>405</v>
      </c>
      <c r="GQ4" t="s">
        <v>405</v>
      </c>
      <c r="GT4" t="s">
        <v>446</v>
      </c>
      <c r="HI4" t="s">
        <v>463</v>
      </c>
      <c r="HL4" t="s">
        <v>463</v>
      </c>
      <c r="HO4" t="s">
        <v>471</v>
      </c>
      <c r="HU4" t="s">
        <v>463</v>
      </c>
      <c r="IA4" t="s">
        <v>463</v>
      </c>
      <c r="ID4" t="s">
        <v>463</v>
      </c>
    </row>
    <row r="5" spans="3:238" ht="14.25">
      <c r="C5" s="9" t="s">
        <v>68</v>
      </c>
      <c r="D5" s="2" t="s">
        <v>135</v>
      </c>
      <c r="F5" s="15"/>
      <c r="G5" s="8" t="s">
        <v>136</v>
      </c>
      <c r="I5" s="15"/>
      <c r="J5" s="8" t="s">
        <v>136</v>
      </c>
      <c r="L5" s="15"/>
      <c r="M5" s="8" t="s">
        <v>136</v>
      </c>
      <c r="R5" s="15"/>
      <c r="S5" s="8" t="s">
        <v>136</v>
      </c>
      <c r="W5" s="9" t="s">
        <v>68</v>
      </c>
      <c r="X5" s="2" t="s">
        <v>135</v>
      </c>
      <c r="Z5" s="9" t="s">
        <v>68</v>
      </c>
      <c r="AA5" s="2" t="s">
        <v>135</v>
      </c>
      <c r="AC5" s="9" t="s">
        <v>68</v>
      </c>
      <c r="AD5" s="2" t="s">
        <v>135</v>
      </c>
      <c r="AG5" s="9" t="s">
        <v>68</v>
      </c>
      <c r="AH5" s="2" t="s">
        <v>135</v>
      </c>
      <c r="AJ5" s="9" t="s">
        <v>68</v>
      </c>
      <c r="AK5" s="2" t="s">
        <v>135</v>
      </c>
      <c r="AM5" s="9" t="s">
        <v>68</v>
      </c>
      <c r="AN5" s="2" t="s">
        <v>135</v>
      </c>
      <c r="AP5" s="9" t="s">
        <v>68</v>
      </c>
      <c r="AQ5" s="2" t="s">
        <v>135</v>
      </c>
      <c r="AS5" s="9" t="s">
        <v>68</v>
      </c>
      <c r="AT5" s="2" t="s">
        <v>135</v>
      </c>
      <c r="AV5" s="9" t="s">
        <v>68</v>
      </c>
      <c r="AW5" s="2" t="s">
        <v>135</v>
      </c>
      <c r="AY5" s="9" t="s">
        <v>68</v>
      </c>
      <c r="AZ5" s="2" t="s">
        <v>135</v>
      </c>
      <c r="BB5" s="9" t="s">
        <v>68</v>
      </c>
      <c r="BC5" s="2" t="s">
        <v>135</v>
      </c>
      <c r="BE5" s="9" t="s">
        <v>68</v>
      </c>
      <c r="BF5" s="2" t="s">
        <v>135</v>
      </c>
      <c r="BH5" s="9" t="s">
        <v>68</v>
      </c>
      <c r="BI5" s="2" t="s">
        <v>135</v>
      </c>
      <c r="BK5" s="9" t="s">
        <v>68</v>
      </c>
      <c r="BL5" s="2" t="s">
        <v>135</v>
      </c>
      <c r="BO5" s="9" t="s">
        <v>68</v>
      </c>
      <c r="BP5" s="2" t="s">
        <v>135</v>
      </c>
      <c r="BS5" s="9" t="s">
        <v>68</v>
      </c>
      <c r="BT5" s="2" t="s">
        <v>135</v>
      </c>
      <c r="BW5" s="9" t="s">
        <v>68</v>
      </c>
      <c r="BX5" s="2" t="s">
        <v>135</v>
      </c>
      <c r="BZ5" s="9" t="s">
        <v>68</v>
      </c>
      <c r="CA5" s="2" t="s">
        <v>135</v>
      </c>
      <c r="CC5" s="9" t="s">
        <v>68</v>
      </c>
      <c r="CD5" s="2" t="s">
        <v>135</v>
      </c>
      <c r="CF5" s="9" t="s">
        <v>68</v>
      </c>
      <c r="CG5" s="2" t="s">
        <v>135</v>
      </c>
      <c r="CI5" s="9" t="s">
        <v>68</v>
      </c>
      <c r="CJ5" s="2" t="s">
        <v>135</v>
      </c>
      <c r="CL5" s="9" t="s">
        <v>68</v>
      </c>
      <c r="CM5" s="2" t="s">
        <v>135</v>
      </c>
      <c r="CO5" s="9" t="s">
        <v>68</v>
      </c>
      <c r="CP5" s="2" t="s">
        <v>135</v>
      </c>
      <c r="CR5" s="9" t="s">
        <v>68</v>
      </c>
      <c r="CS5" s="2" t="s">
        <v>135</v>
      </c>
      <c r="CU5" s="9" t="s">
        <v>68</v>
      </c>
      <c r="CV5" s="2" t="s">
        <v>135</v>
      </c>
      <c r="CX5" s="9" t="s">
        <v>68</v>
      </c>
      <c r="CY5" s="2" t="s">
        <v>135</v>
      </c>
      <c r="DA5" s="9" t="s">
        <v>68</v>
      </c>
      <c r="DB5" s="2" t="s">
        <v>135</v>
      </c>
      <c r="DD5" s="9" t="s">
        <v>68</v>
      </c>
      <c r="DE5" s="2" t="s">
        <v>135</v>
      </c>
      <c r="DG5" s="9" t="s">
        <v>68</v>
      </c>
      <c r="DH5" s="2" t="s">
        <v>135</v>
      </c>
      <c r="DJ5" s="9" t="s">
        <v>68</v>
      </c>
      <c r="DK5" s="2" t="s">
        <v>135</v>
      </c>
      <c r="DM5" s="9" t="s">
        <v>68</v>
      </c>
      <c r="DN5" s="2" t="s">
        <v>135</v>
      </c>
      <c r="DP5" s="9"/>
      <c r="DQ5" s="2"/>
      <c r="DS5" s="9" t="s">
        <v>68</v>
      </c>
      <c r="DT5" s="2" t="s">
        <v>135</v>
      </c>
      <c r="DV5" s="9" t="s">
        <v>68</v>
      </c>
      <c r="DW5" s="2" t="s">
        <v>135</v>
      </c>
      <c r="DY5" t="s">
        <v>270</v>
      </c>
      <c r="EB5" t="s">
        <v>207</v>
      </c>
      <c r="EE5" t="s">
        <v>201</v>
      </c>
      <c r="EH5" t="s">
        <v>193</v>
      </c>
      <c r="EK5" t="s">
        <v>389</v>
      </c>
      <c r="EN5" t="s">
        <v>393</v>
      </c>
      <c r="EQ5" t="s">
        <v>400</v>
      </c>
      <c r="ET5" t="s">
        <v>402</v>
      </c>
      <c r="FA5" t="s">
        <v>297</v>
      </c>
      <c r="FD5" t="s">
        <v>309</v>
      </c>
      <c r="FG5" t="s">
        <v>281</v>
      </c>
      <c r="FJ5" t="s">
        <v>326</v>
      </c>
      <c r="FM5" t="s">
        <v>416</v>
      </c>
      <c r="FP5" t="s">
        <v>417</v>
      </c>
      <c r="FS5" t="s">
        <v>419</v>
      </c>
      <c r="FV5" t="s">
        <v>419</v>
      </c>
      <c r="FY5" t="s">
        <v>319</v>
      </c>
      <c r="GB5" t="s">
        <v>234</v>
      </c>
      <c r="GE5" t="s">
        <v>248</v>
      </c>
      <c r="GH5" t="s">
        <v>429</v>
      </c>
      <c r="GK5" t="s">
        <v>430</v>
      </c>
      <c r="GN5" t="s">
        <v>435</v>
      </c>
      <c r="GQ5" t="s">
        <v>443</v>
      </c>
      <c r="GT5" t="s">
        <v>447</v>
      </c>
      <c r="GW5" t="s">
        <v>450</v>
      </c>
      <c r="GZ5" t="s">
        <v>452</v>
      </c>
      <c r="HC5" t="s">
        <v>455</v>
      </c>
      <c r="HF5" t="s">
        <v>455</v>
      </c>
      <c r="HI5" t="s">
        <v>474</v>
      </c>
      <c r="HL5" t="s">
        <v>455</v>
      </c>
      <c r="HO5" t="s">
        <v>464</v>
      </c>
      <c r="HR5" t="s">
        <v>455</v>
      </c>
      <c r="HU5" t="s">
        <v>475</v>
      </c>
      <c r="HX5" t="s">
        <v>474</v>
      </c>
      <c r="IA5" t="s">
        <v>482</v>
      </c>
      <c r="ID5" t="s">
        <v>482</v>
      </c>
    </row>
    <row r="6" spans="3:238" ht="14.25">
      <c r="C6" s="9"/>
      <c r="D6" s="2"/>
      <c r="F6" s="15"/>
      <c r="G6" s="8"/>
      <c r="I6" s="15"/>
      <c r="J6" s="8"/>
      <c r="L6" s="15" t="s">
        <v>183</v>
      </c>
      <c r="M6" s="8">
        <v>1300</v>
      </c>
      <c r="R6" s="15" t="s">
        <v>183</v>
      </c>
      <c r="S6" s="8">
        <v>1300</v>
      </c>
      <c r="W6" s="15"/>
      <c r="X6" s="8" t="s">
        <v>136</v>
      </c>
      <c r="Z6" s="15"/>
      <c r="AA6" s="8" t="s">
        <v>136</v>
      </c>
      <c r="AC6" s="15"/>
      <c r="AD6" s="8" t="s">
        <v>136</v>
      </c>
      <c r="AG6" s="15"/>
      <c r="AH6" s="8" t="s">
        <v>136</v>
      </c>
      <c r="AJ6" s="15"/>
      <c r="AK6" s="8" t="s">
        <v>136</v>
      </c>
      <c r="AM6" s="15"/>
      <c r="AN6" s="8" t="s">
        <v>136</v>
      </c>
      <c r="AP6" s="15"/>
      <c r="AQ6" s="8" t="s">
        <v>136</v>
      </c>
      <c r="AS6" s="15"/>
      <c r="AT6" s="8" t="s">
        <v>136</v>
      </c>
      <c r="AV6" s="15"/>
      <c r="AW6" s="8" t="s">
        <v>136</v>
      </c>
      <c r="AY6" s="15"/>
      <c r="AZ6" s="8" t="s">
        <v>136</v>
      </c>
      <c r="BB6" s="15"/>
      <c r="BC6" s="8" t="s">
        <v>136</v>
      </c>
      <c r="BE6" s="15"/>
      <c r="BF6" s="8" t="s">
        <v>136</v>
      </c>
      <c r="BH6" s="15"/>
      <c r="BI6" s="8" t="s">
        <v>136</v>
      </c>
      <c r="BK6" s="15"/>
      <c r="BL6" s="8" t="s">
        <v>136</v>
      </c>
      <c r="BO6" s="15"/>
      <c r="BP6" s="8" t="s">
        <v>136</v>
      </c>
      <c r="BS6" s="15"/>
      <c r="BT6" s="8" t="s">
        <v>136</v>
      </c>
      <c r="BW6" s="15"/>
      <c r="BX6" s="8" t="s">
        <v>136</v>
      </c>
      <c r="BZ6" s="15"/>
      <c r="CA6" s="8" t="s">
        <v>136</v>
      </c>
      <c r="CC6" s="15"/>
      <c r="CD6" s="8" t="s">
        <v>136</v>
      </c>
      <c r="CF6" s="15"/>
      <c r="CG6" s="8" t="s">
        <v>136</v>
      </c>
      <c r="CI6" s="15"/>
      <c r="CJ6" s="8" t="s">
        <v>136</v>
      </c>
      <c r="CL6" s="15"/>
      <c r="CM6" s="8" t="s">
        <v>136</v>
      </c>
      <c r="CO6" s="15"/>
      <c r="CP6" s="8" t="s">
        <v>136</v>
      </c>
      <c r="CR6" s="15"/>
      <c r="CS6" s="8" t="s">
        <v>136</v>
      </c>
      <c r="CU6" s="15"/>
      <c r="CV6" s="8" t="s">
        <v>136</v>
      </c>
      <c r="CX6" s="15"/>
      <c r="CY6" s="8" t="s">
        <v>136</v>
      </c>
      <c r="DA6" s="15"/>
      <c r="DB6" s="8" t="s">
        <v>136</v>
      </c>
      <c r="DD6" s="15"/>
      <c r="DE6" s="8" t="s">
        <v>136</v>
      </c>
      <c r="DG6" s="15"/>
      <c r="DH6" s="8" t="s">
        <v>136</v>
      </c>
      <c r="DJ6" s="15"/>
      <c r="DK6" s="8" t="s">
        <v>136</v>
      </c>
      <c r="DM6" s="15"/>
      <c r="DN6" s="8" t="s">
        <v>136</v>
      </c>
      <c r="DP6" s="15"/>
      <c r="DQ6" s="8" t="s">
        <v>136</v>
      </c>
      <c r="DS6" s="15"/>
      <c r="DT6" s="8" t="s">
        <v>136</v>
      </c>
      <c r="DV6" s="15"/>
      <c r="DW6" s="8" t="s">
        <v>136</v>
      </c>
      <c r="DY6" s="9" t="s">
        <v>68</v>
      </c>
      <c r="DZ6" s="2" t="s">
        <v>135</v>
      </c>
      <c r="EB6" s="9" t="s">
        <v>68</v>
      </c>
      <c r="EC6" s="2" t="s">
        <v>135</v>
      </c>
      <c r="EE6" s="9" t="s">
        <v>68</v>
      </c>
      <c r="EF6" s="2" t="s">
        <v>135</v>
      </c>
      <c r="EH6" s="9" t="s">
        <v>68</v>
      </c>
      <c r="EI6" s="2" t="s">
        <v>135</v>
      </c>
      <c r="EK6" s="9" t="s">
        <v>68</v>
      </c>
      <c r="EL6" s="2" t="s">
        <v>135</v>
      </c>
      <c r="EN6" s="9" t="s">
        <v>68</v>
      </c>
      <c r="EO6" s="2" t="s">
        <v>135</v>
      </c>
      <c r="EQ6" s="9" t="s">
        <v>68</v>
      </c>
      <c r="ER6" s="2" t="s">
        <v>135</v>
      </c>
      <c r="ET6" s="9" t="s">
        <v>68</v>
      </c>
      <c r="EU6" s="2" t="s">
        <v>135</v>
      </c>
      <c r="EW6" s="9"/>
      <c r="EX6" s="2"/>
      <c r="FA6" s="9" t="s">
        <v>68</v>
      </c>
      <c r="FB6" s="2" t="s">
        <v>135</v>
      </c>
      <c r="FD6" s="9" t="s">
        <v>68</v>
      </c>
      <c r="FE6" s="2" t="s">
        <v>135</v>
      </c>
      <c r="FG6" s="9" t="s">
        <v>68</v>
      </c>
      <c r="FH6" s="2" t="s">
        <v>135</v>
      </c>
      <c r="FJ6" s="9" t="s">
        <v>68</v>
      </c>
      <c r="FK6" s="2" t="s">
        <v>135</v>
      </c>
      <c r="FM6" s="9" t="s">
        <v>68</v>
      </c>
      <c r="FN6" s="2" t="s">
        <v>135</v>
      </c>
      <c r="FP6" s="9" t="s">
        <v>68</v>
      </c>
      <c r="FQ6" s="2" t="s">
        <v>135</v>
      </c>
      <c r="FS6" s="9" t="s">
        <v>68</v>
      </c>
      <c r="FT6" s="2" t="s">
        <v>135</v>
      </c>
      <c r="FV6" s="9" t="s">
        <v>68</v>
      </c>
      <c r="FW6" s="2" t="s">
        <v>135</v>
      </c>
      <c r="FY6" s="9" t="s">
        <v>68</v>
      </c>
      <c r="FZ6" s="2" t="s">
        <v>135</v>
      </c>
      <c r="GB6" s="9" t="s">
        <v>68</v>
      </c>
      <c r="GC6" s="2" t="s">
        <v>135</v>
      </c>
      <c r="GE6" s="9" t="s">
        <v>68</v>
      </c>
      <c r="GF6" s="2" t="s">
        <v>135</v>
      </c>
      <c r="GH6" s="9" t="s">
        <v>68</v>
      </c>
      <c r="GI6" s="2" t="s">
        <v>135</v>
      </c>
      <c r="GK6" s="9" t="s">
        <v>68</v>
      </c>
      <c r="GL6" s="2" t="s">
        <v>135</v>
      </c>
      <c r="GN6" s="9" t="s">
        <v>68</v>
      </c>
      <c r="GO6" s="2" t="s">
        <v>135</v>
      </c>
      <c r="GQ6" s="9" t="s">
        <v>68</v>
      </c>
      <c r="GR6" s="2" t="s">
        <v>135</v>
      </c>
      <c r="GT6" s="9" t="s">
        <v>68</v>
      </c>
      <c r="GU6" s="2" t="s">
        <v>135</v>
      </c>
      <c r="GW6" s="2" t="s">
        <v>451</v>
      </c>
      <c r="GX6" s="3"/>
      <c r="GZ6" t="s">
        <v>220</v>
      </c>
      <c r="HC6" t="s">
        <v>234</v>
      </c>
      <c r="HF6" t="s">
        <v>461</v>
      </c>
      <c r="HI6" t="s">
        <v>201</v>
      </c>
      <c r="HL6" t="s">
        <v>193</v>
      </c>
      <c r="HO6" t="s">
        <v>465</v>
      </c>
      <c r="HR6" t="s">
        <v>477</v>
      </c>
      <c r="HU6" t="s">
        <v>309</v>
      </c>
      <c r="HX6" t="s">
        <v>402</v>
      </c>
      <c r="IA6" t="s">
        <v>402</v>
      </c>
      <c r="ID6" t="s">
        <v>400</v>
      </c>
    </row>
    <row r="7" spans="3:239" ht="14.25">
      <c r="C7" s="9"/>
      <c r="D7" s="2"/>
      <c r="F7" s="15"/>
      <c r="G7" s="8"/>
      <c r="I7" s="15"/>
      <c r="J7" s="8"/>
      <c r="L7" s="15" t="s">
        <v>184</v>
      </c>
      <c r="M7" s="8">
        <v>2226</v>
      </c>
      <c r="R7" s="15" t="s">
        <v>184</v>
      </c>
      <c r="S7" s="8">
        <v>2226</v>
      </c>
      <c r="W7" s="15" t="s">
        <v>194</v>
      </c>
      <c r="X7" s="8">
        <v>13050</v>
      </c>
      <c r="Z7" s="15" t="s">
        <v>116</v>
      </c>
      <c r="AA7" s="8">
        <v>2600</v>
      </c>
      <c r="AC7" s="15" t="s">
        <v>116</v>
      </c>
      <c r="AD7" s="8">
        <v>2342</v>
      </c>
      <c r="AG7" s="15" t="s">
        <v>210</v>
      </c>
      <c r="AH7" s="8">
        <v>9030</v>
      </c>
      <c r="AJ7" s="15" t="s">
        <v>212</v>
      </c>
      <c r="AK7" s="8">
        <v>10000</v>
      </c>
      <c r="AM7" s="15" t="s">
        <v>222</v>
      </c>
      <c r="AN7" s="8">
        <v>7490</v>
      </c>
      <c r="AP7" s="15" t="s">
        <v>232</v>
      </c>
      <c r="AQ7" s="8">
        <v>18000</v>
      </c>
      <c r="AS7" s="15" t="s">
        <v>232</v>
      </c>
      <c r="AT7" s="8">
        <v>22400</v>
      </c>
      <c r="AV7" s="15" t="s">
        <v>241</v>
      </c>
      <c r="AW7" s="8">
        <v>700</v>
      </c>
      <c r="AY7" s="15" t="s">
        <v>244</v>
      </c>
      <c r="AZ7" s="8">
        <v>9226</v>
      </c>
      <c r="BB7" s="15" t="s">
        <v>249</v>
      </c>
      <c r="BC7" s="8">
        <v>1750</v>
      </c>
      <c r="BE7" s="15" t="s">
        <v>97</v>
      </c>
      <c r="BF7">
        <v>12245</v>
      </c>
      <c r="BH7" s="15"/>
      <c r="BK7" s="15" t="s">
        <v>265</v>
      </c>
      <c r="BL7">
        <v>1700</v>
      </c>
      <c r="BO7" s="15" t="s">
        <v>265</v>
      </c>
      <c r="BP7">
        <v>5477</v>
      </c>
      <c r="BS7" s="15" t="s">
        <v>79</v>
      </c>
      <c r="BT7">
        <v>4341</v>
      </c>
      <c r="BW7" s="15" t="s">
        <v>276</v>
      </c>
      <c r="BX7">
        <v>11000</v>
      </c>
      <c r="BZ7" s="15" t="s">
        <v>280</v>
      </c>
      <c r="CA7">
        <v>1500</v>
      </c>
      <c r="CC7" s="15" t="s">
        <v>45</v>
      </c>
      <c r="CD7">
        <v>27981</v>
      </c>
      <c r="CF7" s="15" t="s">
        <v>291</v>
      </c>
      <c r="CG7" s="23">
        <v>3810</v>
      </c>
      <c r="CI7" s="15" t="s">
        <v>300</v>
      </c>
      <c r="CJ7">
        <v>800</v>
      </c>
      <c r="CL7" s="15" t="s">
        <v>97</v>
      </c>
      <c r="CM7">
        <v>10000</v>
      </c>
      <c r="CO7" s="15" t="s">
        <v>307</v>
      </c>
      <c r="CP7">
        <v>2300</v>
      </c>
      <c r="CR7" s="15" t="s">
        <v>97</v>
      </c>
      <c r="CS7">
        <v>17815</v>
      </c>
      <c r="CU7" s="15"/>
      <c r="CX7" s="15"/>
      <c r="DA7" s="15"/>
      <c r="DD7" s="15"/>
      <c r="DG7" s="15"/>
      <c r="DJ7" s="15"/>
      <c r="DM7" s="15" t="s">
        <v>359</v>
      </c>
      <c r="DN7">
        <v>7650</v>
      </c>
      <c r="DP7" s="21"/>
      <c r="DS7" s="15" t="s">
        <v>369</v>
      </c>
      <c r="DT7" s="23">
        <v>9794</v>
      </c>
      <c r="DV7" s="15" t="s">
        <v>376</v>
      </c>
      <c r="DW7">
        <v>15300</v>
      </c>
      <c r="DY7" s="15"/>
      <c r="DZ7" s="8" t="s">
        <v>136</v>
      </c>
      <c r="EB7" s="15"/>
      <c r="EC7" s="8" t="s">
        <v>136</v>
      </c>
      <c r="EE7" s="15"/>
      <c r="EF7" s="8" t="s">
        <v>136</v>
      </c>
      <c r="EH7" s="15"/>
      <c r="EI7" s="8" t="s">
        <v>136</v>
      </c>
      <c r="EK7" s="15"/>
      <c r="EL7" s="8" t="s">
        <v>136</v>
      </c>
      <c r="EN7" s="15"/>
      <c r="EO7" s="8" t="s">
        <v>136</v>
      </c>
      <c r="EQ7" s="15"/>
      <c r="ER7" s="8" t="s">
        <v>136</v>
      </c>
      <c r="ET7" s="15"/>
      <c r="EU7" s="8" t="s">
        <v>136</v>
      </c>
      <c r="EW7" s="15"/>
      <c r="EX7" s="8"/>
      <c r="FA7" s="15"/>
      <c r="FB7" s="8" t="s">
        <v>136</v>
      </c>
      <c r="FD7" s="15"/>
      <c r="FE7" s="8" t="s">
        <v>136</v>
      </c>
      <c r="FG7" s="15"/>
      <c r="FH7" s="8" t="s">
        <v>136</v>
      </c>
      <c r="FJ7" s="15"/>
      <c r="FK7" s="8" t="s">
        <v>136</v>
      </c>
      <c r="FM7" s="15"/>
      <c r="FN7" s="8" t="s">
        <v>136</v>
      </c>
      <c r="FP7" s="15"/>
      <c r="FQ7" s="8" t="s">
        <v>136</v>
      </c>
      <c r="FS7" s="15"/>
      <c r="FT7" s="8" t="s">
        <v>136</v>
      </c>
      <c r="FV7" s="15"/>
      <c r="FW7" s="8" t="s">
        <v>136</v>
      </c>
      <c r="FY7" s="15"/>
      <c r="FZ7" s="8" t="s">
        <v>136</v>
      </c>
      <c r="GB7" s="15"/>
      <c r="GC7" s="8" t="s">
        <v>136</v>
      </c>
      <c r="GE7" s="15"/>
      <c r="GF7" s="8" t="s">
        <v>136</v>
      </c>
      <c r="GH7" s="15"/>
      <c r="GI7" s="8" t="s">
        <v>136</v>
      </c>
      <c r="GK7" s="15"/>
      <c r="GL7" s="8" t="s">
        <v>136</v>
      </c>
      <c r="GN7" s="15"/>
      <c r="GO7" s="8" t="s">
        <v>136</v>
      </c>
      <c r="GQ7" s="15"/>
      <c r="GR7" s="8" t="s">
        <v>136</v>
      </c>
      <c r="GT7" s="15"/>
      <c r="GU7" s="8" t="s">
        <v>136</v>
      </c>
      <c r="GW7" s="9" t="s">
        <v>68</v>
      </c>
      <c r="GX7" s="2" t="s">
        <v>135</v>
      </c>
      <c r="GZ7" s="9" t="s">
        <v>68</v>
      </c>
      <c r="HA7" s="2" t="s">
        <v>135</v>
      </c>
      <c r="HC7" s="9" t="s">
        <v>68</v>
      </c>
      <c r="HD7" s="2" t="s">
        <v>135</v>
      </c>
      <c r="HF7" s="9" t="s">
        <v>68</v>
      </c>
      <c r="HG7" s="2" t="s">
        <v>135</v>
      </c>
      <c r="HI7" s="9" t="s">
        <v>68</v>
      </c>
      <c r="HJ7" s="2" t="s">
        <v>135</v>
      </c>
      <c r="HL7" s="9" t="s">
        <v>68</v>
      </c>
      <c r="HM7" s="2" t="s">
        <v>135</v>
      </c>
      <c r="HO7" s="9" t="s">
        <v>68</v>
      </c>
      <c r="HP7" s="2" t="s">
        <v>135</v>
      </c>
      <c r="HR7" s="9" t="s">
        <v>68</v>
      </c>
      <c r="HS7" s="2" t="s">
        <v>135</v>
      </c>
      <c r="HU7" s="9" t="s">
        <v>68</v>
      </c>
      <c r="HV7" s="2" t="s">
        <v>135</v>
      </c>
      <c r="HX7" s="9" t="s">
        <v>68</v>
      </c>
      <c r="HY7" s="2" t="s">
        <v>135</v>
      </c>
      <c r="IA7" s="9" t="s">
        <v>68</v>
      </c>
      <c r="IB7" s="2" t="s">
        <v>135</v>
      </c>
      <c r="ID7" s="9" t="s">
        <v>68</v>
      </c>
      <c r="IE7" s="2" t="s">
        <v>135</v>
      </c>
    </row>
    <row r="8" spans="3:239" ht="14.25">
      <c r="C8" s="9"/>
      <c r="D8" s="2"/>
      <c r="F8" s="15"/>
      <c r="G8" s="8"/>
      <c r="I8" s="15"/>
      <c r="J8" s="8"/>
      <c r="L8" s="15" t="s">
        <v>83</v>
      </c>
      <c r="M8" s="8">
        <v>300</v>
      </c>
      <c r="R8" s="15" t="s">
        <v>83</v>
      </c>
      <c r="S8" s="8">
        <v>300</v>
      </c>
      <c r="W8" s="15" t="s">
        <v>195</v>
      </c>
      <c r="X8" s="8">
        <v>2226</v>
      </c>
      <c r="Z8" s="15" t="s">
        <v>200</v>
      </c>
      <c r="AA8" s="8">
        <v>25492</v>
      </c>
      <c r="AC8" s="15" t="s">
        <v>200</v>
      </c>
      <c r="AD8" s="8">
        <v>18094</v>
      </c>
      <c r="AG8" s="15" t="s">
        <v>209</v>
      </c>
      <c r="AH8" s="8">
        <v>1340</v>
      </c>
      <c r="AJ8" s="15" t="s">
        <v>213</v>
      </c>
      <c r="AK8" s="8">
        <v>19500</v>
      </c>
      <c r="AM8" s="15" t="s">
        <v>223</v>
      </c>
      <c r="AN8" s="8">
        <v>900</v>
      </c>
      <c r="AP8" s="15" t="s">
        <v>75</v>
      </c>
      <c r="AQ8" s="8">
        <v>6646</v>
      </c>
      <c r="AS8" s="15" t="s">
        <v>97</v>
      </c>
      <c r="AT8" s="8">
        <v>5500</v>
      </c>
      <c r="AV8" s="15" t="s">
        <v>242</v>
      </c>
      <c r="AW8" s="8">
        <v>600</v>
      </c>
      <c r="AY8" s="15" t="s">
        <v>97</v>
      </c>
      <c r="AZ8" s="8">
        <v>7064</v>
      </c>
      <c r="BB8" s="15" t="s">
        <v>250</v>
      </c>
      <c r="BC8" s="8">
        <v>12954</v>
      </c>
      <c r="BE8" s="15" t="s">
        <v>77</v>
      </c>
      <c r="BF8" s="8">
        <v>6402</v>
      </c>
      <c r="BH8" s="15" t="s">
        <v>263</v>
      </c>
      <c r="BI8" s="8">
        <v>5577</v>
      </c>
      <c r="BK8" s="15" t="s">
        <v>268</v>
      </c>
      <c r="BL8" s="8">
        <v>16282</v>
      </c>
      <c r="BO8" s="15"/>
      <c r="BP8" s="8"/>
      <c r="BS8" s="15" t="s">
        <v>271</v>
      </c>
      <c r="BT8" s="8">
        <v>400</v>
      </c>
      <c r="BW8" s="15"/>
      <c r="BX8" s="8"/>
      <c r="BZ8" s="15" t="s">
        <v>241</v>
      </c>
      <c r="CA8" s="8">
        <v>800</v>
      </c>
      <c r="CC8" s="15" t="s">
        <v>79</v>
      </c>
      <c r="CD8" s="8">
        <v>6605</v>
      </c>
      <c r="CF8" s="15" t="s">
        <v>292</v>
      </c>
      <c r="CG8" s="8">
        <v>3000</v>
      </c>
      <c r="CI8" s="15"/>
      <c r="CJ8" s="8"/>
      <c r="CL8" s="15"/>
      <c r="CM8" s="8"/>
      <c r="CO8" s="15" t="s">
        <v>306</v>
      </c>
      <c r="CP8" s="8">
        <v>500</v>
      </c>
      <c r="CR8" s="15"/>
      <c r="CS8" s="8"/>
      <c r="CU8" s="15" t="s">
        <v>318</v>
      </c>
      <c r="CV8" s="8">
        <v>4036</v>
      </c>
      <c r="CX8" s="15" t="s">
        <v>320</v>
      </c>
      <c r="CY8" s="8">
        <v>9257</v>
      </c>
      <c r="DA8" s="15" t="s">
        <v>328</v>
      </c>
      <c r="DB8" s="8">
        <v>10088</v>
      </c>
      <c r="DD8" s="15" t="s">
        <v>338</v>
      </c>
      <c r="DE8" s="8">
        <v>4312</v>
      </c>
      <c r="DG8" s="15" t="s">
        <v>347</v>
      </c>
      <c r="DH8" s="8">
        <v>650</v>
      </c>
      <c r="DJ8" s="15" t="s">
        <v>328</v>
      </c>
      <c r="DK8" s="8">
        <v>2920</v>
      </c>
      <c r="DM8" s="15" t="s">
        <v>364</v>
      </c>
      <c r="DN8" s="8">
        <v>1500</v>
      </c>
      <c r="DP8" s="21" t="s">
        <v>117</v>
      </c>
      <c r="DQ8" s="8">
        <v>18.5</v>
      </c>
      <c r="DS8" s="15" t="s">
        <v>97</v>
      </c>
      <c r="DT8" s="8">
        <v>3255</v>
      </c>
      <c r="DV8" s="15" t="s">
        <v>97</v>
      </c>
      <c r="DW8" s="8">
        <v>4365</v>
      </c>
      <c r="DY8" s="15" t="s">
        <v>267</v>
      </c>
      <c r="DZ8">
        <v>5700</v>
      </c>
      <c r="EB8" s="15" t="s">
        <v>267</v>
      </c>
      <c r="EC8">
        <v>2000</v>
      </c>
      <c r="EE8" s="15" t="s">
        <v>381</v>
      </c>
      <c r="EF8">
        <v>33000</v>
      </c>
      <c r="EH8" s="15" t="s">
        <v>385</v>
      </c>
      <c r="EI8" s="23">
        <v>2000</v>
      </c>
      <c r="EK8" s="15" t="s">
        <v>77</v>
      </c>
      <c r="EL8">
        <v>1569</v>
      </c>
      <c r="EN8" s="15" t="s">
        <v>394</v>
      </c>
      <c r="EO8" s="23">
        <v>3850</v>
      </c>
      <c r="EQ8" s="15"/>
      <c r="ET8" s="15" t="s">
        <v>394</v>
      </c>
      <c r="EU8" s="23">
        <v>1893</v>
      </c>
      <c r="EW8" s="15"/>
      <c r="FA8" s="15" t="s">
        <v>263</v>
      </c>
      <c r="FB8" s="23">
        <v>1941</v>
      </c>
      <c r="FD8" s="15"/>
      <c r="FE8" s="23"/>
      <c r="FG8" s="15" t="s">
        <v>97</v>
      </c>
      <c r="FH8" s="23">
        <v>750</v>
      </c>
      <c r="FJ8" s="15"/>
      <c r="FM8" s="15"/>
      <c r="FP8" s="15"/>
      <c r="FS8" s="15"/>
      <c r="FV8" s="15"/>
      <c r="FY8" s="15"/>
      <c r="GB8" s="15"/>
      <c r="GE8" s="15"/>
      <c r="GH8" s="15"/>
      <c r="GK8" s="15" t="s">
        <v>431</v>
      </c>
      <c r="GL8" s="23">
        <v>2778</v>
      </c>
      <c r="GN8" s="15" t="s">
        <v>438</v>
      </c>
      <c r="GO8" s="23">
        <v>800</v>
      </c>
      <c r="GQ8" s="15" t="s">
        <v>364</v>
      </c>
      <c r="GR8" s="23">
        <v>4693</v>
      </c>
      <c r="GT8" s="15" t="s">
        <v>448</v>
      </c>
      <c r="GU8" s="8">
        <v>13113</v>
      </c>
      <c r="GW8" s="9"/>
      <c r="GX8" s="2" t="s">
        <v>136</v>
      </c>
      <c r="GZ8" s="15"/>
      <c r="HA8" s="8" t="s">
        <v>136</v>
      </c>
      <c r="HC8" s="15"/>
      <c r="HD8" s="8" t="s">
        <v>136</v>
      </c>
      <c r="HF8" s="15"/>
      <c r="HG8" s="8" t="s">
        <v>136</v>
      </c>
      <c r="HI8" s="15"/>
      <c r="HJ8" s="8" t="s">
        <v>136</v>
      </c>
      <c r="HL8" s="15"/>
      <c r="HM8" s="8" t="s">
        <v>136</v>
      </c>
      <c r="HO8" s="15"/>
      <c r="HP8" s="8" t="s">
        <v>136</v>
      </c>
      <c r="HR8" s="15"/>
      <c r="HS8" s="8" t="s">
        <v>136</v>
      </c>
      <c r="HU8" s="15"/>
      <c r="HV8" s="8" t="s">
        <v>136</v>
      </c>
      <c r="HX8" s="15"/>
      <c r="HY8" s="8" t="s">
        <v>136</v>
      </c>
      <c r="IA8" s="15"/>
      <c r="IB8" s="8" t="s">
        <v>136</v>
      </c>
      <c r="ID8" s="15"/>
      <c r="IE8" s="8" t="s">
        <v>136</v>
      </c>
    </row>
    <row r="9" spans="3:238" ht="14.25">
      <c r="C9" s="9"/>
      <c r="D9" s="2"/>
      <c r="F9" s="15"/>
      <c r="G9" s="8"/>
      <c r="I9" s="15"/>
      <c r="J9" s="8"/>
      <c r="L9" s="15" t="s">
        <v>186</v>
      </c>
      <c r="M9" s="8">
        <v>220</v>
      </c>
      <c r="R9" s="15" t="s">
        <v>186</v>
      </c>
      <c r="S9" s="8">
        <v>220</v>
      </c>
      <c r="W9" s="15" t="s">
        <v>196</v>
      </c>
      <c r="X9" s="8">
        <v>1800</v>
      </c>
      <c r="Z9" s="15" t="s">
        <v>196</v>
      </c>
      <c r="AA9" s="8">
        <v>1800</v>
      </c>
      <c r="AC9" s="15" t="s">
        <v>196</v>
      </c>
      <c r="AD9" s="8">
        <v>1200</v>
      </c>
      <c r="AG9" s="15" t="s">
        <v>211</v>
      </c>
      <c r="AH9" s="8">
        <v>1800</v>
      </c>
      <c r="AJ9" s="15" t="s">
        <v>214</v>
      </c>
      <c r="AK9" s="8">
        <v>3685</v>
      </c>
      <c r="AM9" s="15" t="s">
        <v>224</v>
      </c>
      <c r="AN9" s="8">
        <v>2031</v>
      </c>
      <c r="AP9" s="15" t="s">
        <v>77</v>
      </c>
      <c r="AQ9" s="8">
        <v>3423</v>
      </c>
      <c r="AS9" s="15" t="s">
        <v>77</v>
      </c>
      <c r="AT9" s="8">
        <v>0</v>
      </c>
      <c r="AV9" s="15" t="s">
        <v>239</v>
      </c>
      <c r="AW9" s="8">
        <v>7800</v>
      </c>
      <c r="AY9" s="15" t="s">
        <v>239</v>
      </c>
      <c r="AZ9" s="8">
        <v>0</v>
      </c>
      <c r="BB9" s="15" t="s">
        <v>97</v>
      </c>
      <c r="BC9" s="8">
        <v>5710</v>
      </c>
      <c r="BE9" s="15" t="s">
        <v>259</v>
      </c>
      <c r="BF9" s="8">
        <v>3280</v>
      </c>
      <c r="BH9" s="15" t="s">
        <v>261</v>
      </c>
      <c r="BI9" s="8">
        <v>1000</v>
      </c>
      <c r="BK9" s="15" t="s">
        <v>266</v>
      </c>
      <c r="BL9" s="8">
        <v>603</v>
      </c>
      <c r="BO9" s="15"/>
      <c r="BP9" s="8"/>
      <c r="BS9" s="15"/>
      <c r="BT9" s="8"/>
      <c r="BW9" s="15"/>
      <c r="BX9" s="8"/>
      <c r="BZ9" s="15" t="s">
        <v>279</v>
      </c>
      <c r="CA9" s="8">
        <v>340</v>
      </c>
      <c r="CC9" s="15" t="s">
        <v>279</v>
      </c>
      <c r="CD9" s="8">
        <v>340</v>
      </c>
      <c r="CF9" s="15" t="s">
        <v>233</v>
      </c>
      <c r="CG9" s="8">
        <v>1960</v>
      </c>
      <c r="CI9" s="15" t="s">
        <v>279</v>
      </c>
      <c r="CJ9" s="8">
        <v>340</v>
      </c>
      <c r="CL9" s="15" t="s">
        <v>279</v>
      </c>
      <c r="CM9" s="8">
        <v>340</v>
      </c>
      <c r="CO9" s="15" t="s">
        <v>308</v>
      </c>
      <c r="CP9" s="8">
        <v>600</v>
      </c>
      <c r="CR9" s="15" t="s">
        <v>279</v>
      </c>
      <c r="CS9" s="8">
        <v>340</v>
      </c>
      <c r="CU9" s="15" t="s">
        <v>279</v>
      </c>
      <c r="CV9" s="8">
        <v>340</v>
      </c>
      <c r="CX9" s="15" t="s">
        <v>279</v>
      </c>
      <c r="CY9" s="8">
        <v>340</v>
      </c>
      <c r="DA9" s="15" t="s">
        <v>279</v>
      </c>
      <c r="DB9" s="8">
        <v>570</v>
      </c>
      <c r="DD9" s="15" t="s">
        <v>279</v>
      </c>
      <c r="DE9" s="8">
        <v>320</v>
      </c>
      <c r="DG9" s="15" t="s">
        <v>279</v>
      </c>
      <c r="DH9" s="8">
        <v>320</v>
      </c>
      <c r="DJ9" s="15" t="s">
        <v>279</v>
      </c>
      <c r="DK9" s="8"/>
      <c r="DM9" s="15"/>
      <c r="DN9" s="8"/>
      <c r="DP9" s="15" t="s">
        <v>118</v>
      </c>
      <c r="DQ9" s="8">
        <v>29.6</v>
      </c>
      <c r="DS9" s="15" t="s">
        <v>370</v>
      </c>
      <c r="DT9" s="8">
        <v>3000</v>
      </c>
      <c r="DV9" s="15" t="s">
        <v>79</v>
      </c>
      <c r="DW9" s="8">
        <v>1500</v>
      </c>
      <c r="DY9" s="15" t="s">
        <v>97</v>
      </c>
      <c r="DZ9" s="8">
        <v>7883</v>
      </c>
      <c r="EB9" s="15" t="s">
        <v>380</v>
      </c>
      <c r="EC9" s="8">
        <v>8326</v>
      </c>
      <c r="EE9" s="15" t="s">
        <v>382</v>
      </c>
      <c r="EF9" s="8">
        <v>1773</v>
      </c>
      <c r="EH9" s="15" t="s">
        <v>382</v>
      </c>
      <c r="EI9" s="8">
        <v>5890</v>
      </c>
      <c r="EK9" s="15" t="s">
        <v>390</v>
      </c>
      <c r="EL9" s="8">
        <v>2100</v>
      </c>
      <c r="EN9" s="15" t="s">
        <v>395</v>
      </c>
      <c r="EO9" s="8">
        <v>710</v>
      </c>
      <c r="EQ9" s="15" t="s">
        <v>395</v>
      </c>
      <c r="ER9" s="8">
        <v>710</v>
      </c>
      <c r="ET9" s="15" t="s">
        <v>395</v>
      </c>
      <c r="EU9" s="8">
        <v>710</v>
      </c>
      <c r="EW9" s="15"/>
      <c r="EX9" s="8"/>
      <c r="FA9" s="15" t="s">
        <v>403</v>
      </c>
      <c r="FB9" s="8">
        <v>2800</v>
      </c>
      <c r="FD9" s="15"/>
      <c r="FE9" s="8"/>
      <c r="FG9" s="15"/>
      <c r="FH9" s="8"/>
      <c r="FJ9" s="15" t="s">
        <v>328</v>
      </c>
      <c r="FK9" s="8">
        <v>340</v>
      </c>
      <c r="FM9" s="15" t="s">
        <v>328</v>
      </c>
      <c r="FN9" s="8">
        <v>600</v>
      </c>
      <c r="FP9" s="15"/>
      <c r="FQ9" s="8"/>
      <c r="FS9" s="15" t="s">
        <v>420</v>
      </c>
      <c r="FT9" s="8">
        <v>2910</v>
      </c>
      <c r="FV9" s="15" t="s">
        <v>420</v>
      </c>
      <c r="FW9" s="8">
        <v>2910</v>
      </c>
      <c r="FY9" s="15" t="s">
        <v>425</v>
      </c>
      <c r="FZ9" s="8">
        <v>3500</v>
      </c>
      <c r="GB9" s="15"/>
      <c r="GC9" s="8"/>
      <c r="GE9" s="15" t="s">
        <v>423</v>
      </c>
      <c r="GF9" s="8" t="s">
        <v>423</v>
      </c>
      <c r="GH9" s="15"/>
      <c r="GI9" s="8"/>
      <c r="GK9" s="15" t="s">
        <v>79</v>
      </c>
      <c r="GL9" s="8">
        <v>1700</v>
      </c>
      <c r="GN9" s="15" t="s">
        <v>439</v>
      </c>
      <c r="GO9" s="8">
        <v>1200</v>
      </c>
      <c r="GQ9" s="15" t="s">
        <v>439</v>
      </c>
      <c r="GR9" s="8">
        <v>3250</v>
      </c>
      <c r="GT9" s="15"/>
      <c r="GU9" s="8"/>
      <c r="GW9" s="9"/>
      <c r="GX9" s="2"/>
      <c r="GZ9" s="15"/>
      <c r="HA9" s="23"/>
      <c r="HC9" s="15"/>
      <c r="HF9" s="15" t="s">
        <v>458</v>
      </c>
      <c r="HG9" s="23">
        <v>4572</v>
      </c>
      <c r="HI9" s="15"/>
      <c r="HJ9" s="23"/>
      <c r="HL9" s="15"/>
      <c r="HM9" s="23"/>
      <c r="HO9" s="15" t="s">
        <v>364</v>
      </c>
      <c r="HP9" s="23">
        <v>7384</v>
      </c>
      <c r="HR9" s="15"/>
      <c r="HS9" s="23"/>
      <c r="HU9" s="15"/>
      <c r="HV9" s="23"/>
      <c r="HX9" s="15" t="s">
        <v>394</v>
      </c>
      <c r="HY9" s="23"/>
      <c r="IA9" s="15" t="s">
        <v>171</v>
      </c>
      <c r="IB9" s="23">
        <v>1100</v>
      </c>
      <c r="ID9" s="15"/>
    </row>
    <row r="10" spans="3:239" ht="14.25">
      <c r="C10" s="15"/>
      <c r="D10" s="8" t="s">
        <v>136</v>
      </c>
      <c r="F10" s="15"/>
      <c r="G10" s="5"/>
      <c r="I10" s="15"/>
      <c r="J10" s="5"/>
      <c r="L10" s="15" t="s">
        <v>185</v>
      </c>
      <c r="M10" s="5">
        <v>113</v>
      </c>
      <c r="R10" s="15" t="s">
        <v>185</v>
      </c>
      <c r="S10" s="5">
        <v>113</v>
      </c>
      <c r="W10" s="15" t="s">
        <v>186</v>
      </c>
      <c r="X10" s="8">
        <v>300</v>
      </c>
      <c r="Z10" s="15" t="s">
        <v>186</v>
      </c>
      <c r="AA10" s="8">
        <v>300</v>
      </c>
      <c r="AC10" s="15" t="s">
        <v>186</v>
      </c>
      <c r="AD10" s="8">
        <v>200</v>
      </c>
      <c r="AG10" s="15" t="s">
        <v>186</v>
      </c>
      <c r="AH10" s="8">
        <v>340</v>
      </c>
      <c r="AJ10" s="15" t="s">
        <v>218</v>
      </c>
      <c r="AK10" s="8">
        <v>300</v>
      </c>
      <c r="AM10" s="15" t="s">
        <v>218</v>
      </c>
      <c r="AN10" s="8">
        <v>400</v>
      </c>
      <c r="AP10" s="15" t="s">
        <v>218</v>
      </c>
      <c r="AQ10" s="8">
        <v>600</v>
      </c>
      <c r="AS10" s="15" t="s">
        <v>218</v>
      </c>
      <c r="AT10" s="8">
        <v>340</v>
      </c>
      <c r="AV10" s="15" t="s">
        <v>218</v>
      </c>
      <c r="AW10" s="8">
        <v>340</v>
      </c>
      <c r="AY10" s="15" t="s">
        <v>218</v>
      </c>
      <c r="AZ10" s="8">
        <v>340</v>
      </c>
      <c r="BB10" s="15" t="s">
        <v>218</v>
      </c>
      <c r="BC10" s="8">
        <v>340</v>
      </c>
      <c r="BE10" s="15" t="s">
        <v>257</v>
      </c>
      <c r="BF10" s="8">
        <v>13500</v>
      </c>
      <c r="BH10" s="15" t="s">
        <v>214</v>
      </c>
      <c r="BI10" s="8">
        <v>3543</v>
      </c>
      <c r="BK10" s="15" t="s">
        <v>267</v>
      </c>
      <c r="BL10" s="8">
        <v>8000</v>
      </c>
      <c r="BO10" s="15"/>
      <c r="BP10" s="8"/>
      <c r="BS10" s="15"/>
      <c r="BT10" s="8"/>
      <c r="BW10" s="15"/>
      <c r="BX10" s="8"/>
      <c r="BZ10" s="15" t="s">
        <v>257</v>
      </c>
      <c r="CA10" s="8">
        <v>7714</v>
      </c>
      <c r="CC10" s="15" t="s">
        <v>77</v>
      </c>
      <c r="CD10" s="8">
        <v>4462</v>
      </c>
      <c r="CF10" s="15" t="s">
        <v>293</v>
      </c>
      <c r="CG10" s="8">
        <v>2700</v>
      </c>
      <c r="CI10" s="15" t="s">
        <v>301</v>
      </c>
      <c r="CJ10" s="8">
        <v>6800</v>
      </c>
      <c r="CL10" s="15" t="s">
        <v>95</v>
      </c>
      <c r="CM10" s="8">
        <v>4600</v>
      </c>
      <c r="CO10" s="15"/>
      <c r="CP10" s="8"/>
      <c r="CR10" s="15" t="s">
        <v>311</v>
      </c>
      <c r="CS10" s="8">
        <v>1450</v>
      </c>
      <c r="CU10" s="15" t="s">
        <v>317</v>
      </c>
      <c r="CV10" s="8">
        <v>700</v>
      </c>
      <c r="CX10" s="15" t="s">
        <v>321</v>
      </c>
      <c r="CY10" s="8">
        <v>13155</v>
      </c>
      <c r="DA10" s="15" t="s">
        <v>97</v>
      </c>
      <c r="DB10" s="8">
        <v>4405</v>
      </c>
      <c r="DD10" s="15" t="s">
        <v>339</v>
      </c>
      <c r="DE10" s="8">
        <v>8174</v>
      </c>
      <c r="DG10" s="15" t="s">
        <v>97</v>
      </c>
      <c r="DH10" s="8">
        <v>2987</v>
      </c>
      <c r="DJ10" s="15" t="s">
        <v>353</v>
      </c>
      <c r="DK10" s="8">
        <v>725</v>
      </c>
      <c r="DM10" s="15"/>
      <c r="DN10" s="8"/>
      <c r="DP10" s="15" t="s">
        <v>360</v>
      </c>
      <c r="DQ10" s="8"/>
      <c r="DS10" s="15" t="s">
        <v>265</v>
      </c>
      <c r="DT10" s="8">
        <v>1136</v>
      </c>
      <c r="DV10" s="26"/>
      <c r="DW10" s="8"/>
      <c r="DY10" s="15" t="s">
        <v>378</v>
      </c>
      <c r="DZ10" s="8">
        <v>3912</v>
      </c>
      <c r="EB10" s="15" t="s">
        <v>77</v>
      </c>
      <c r="EC10" s="8">
        <v>14653</v>
      </c>
      <c r="EE10" s="15" t="s">
        <v>383</v>
      </c>
      <c r="EF10" s="8">
        <v>4554</v>
      </c>
      <c r="EH10" s="15" t="s">
        <v>184</v>
      </c>
      <c r="EI10" s="8">
        <v>830</v>
      </c>
      <c r="EK10" s="15" t="s">
        <v>97</v>
      </c>
      <c r="EL10" s="8">
        <v>7686</v>
      </c>
      <c r="EN10" s="15" t="s">
        <v>396</v>
      </c>
      <c r="EO10" s="8">
        <v>600</v>
      </c>
      <c r="EQ10" s="15" t="s">
        <v>396</v>
      </c>
      <c r="ER10" s="8">
        <v>600</v>
      </c>
      <c r="ET10" s="15" t="s">
        <v>396</v>
      </c>
      <c r="EU10" s="8">
        <v>600</v>
      </c>
      <c r="EW10" s="15"/>
      <c r="EX10" s="8"/>
      <c r="FA10" s="15" t="s">
        <v>364</v>
      </c>
      <c r="FB10" s="8">
        <v>4317</v>
      </c>
      <c r="FD10" s="15"/>
      <c r="FE10" s="8"/>
      <c r="FG10" s="15"/>
      <c r="FH10" s="8"/>
      <c r="FJ10" s="15" t="s">
        <v>101</v>
      </c>
      <c r="FK10" s="8">
        <v>660</v>
      </c>
      <c r="FM10" s="15"/>
      <c r="FN10" s="8"/>
      <c r="FP10" s="15"/>
      <c r="FQ10" s="8"/>
      <c r="FS10" s="15"/>
      <c r="FT10" s="8"/>
      <c r="FV10" s="15"/>
      <c r="FW10" s="8"/>
      <c r="FY10" s="15" t="s">
        <v>257</v>
      </c>
      <c r="FZ10" s="8">
        <v>14000</v>
      </c>
      <c r="GB10" s="15"/>
      <c r="GC10" s="8"/>
      <c r="GE10" s="15" t="s">
        <v>423</v>
      </c>
      <c r="GF10" s="8" t="s">
        <v>423</v>
      </c>
      <c r="GH10" s="15"/>
      <c r="GI10" s="8"/>
      <c r="GK10" s="15" t="s">
        <v>432</v>
      </c>
      <c r="GL10" s="8">
        <v>14376</v>
      </c>
      <c r="GN10" s="15" t="s">
        <v>97</v>
      </c>
      <c r="GO10" s="8">
        <v>11074</v>
      </c>
      <c r="GQ10" s="15" t="s">
        <v>79</v>
      </c>
      <c r="GR10" s="8">
        <v>5530</v>
      </c>
      <c r="GT10" s="15" t="s">
        <v>279</v>
      </c>
      <c r="GU10" s="8">
        <v>340</v>
      </c>
      <c r="GW10" s="15"/>
      <c r="GX10" s="5"/>
      <c r="GZ10" s="15"/>
      <c r="HA10" s="8"/>
      <c r="HC10" s="15"/>
      <c r="HD10" s="8"/>
      <c r="HF10" s="15"/>
      <c r="HG10" s="8"/>
      <c r="HI10" s="15"/>
      <c r="HJ10" s="8"/>
      <c r="HL10" s="15"/>
      <c r="HM10" s="8"/>
      <c r="HO10" s="15" t="s">
        <v>467</v>
      </c>
      <c r="HP10" s="8">
        <v>5120</v>
      </c>
      <c r="HR10" s="15"/>
      <c r="HS10" s="8"/>
      <c r="HU10" s="15"/>
      <c r="HV10" s="8"/>
      <c r="HX10" s="15" t="s">
        <v>478</v>
      </c>
      <c r="HY10" s="8">
        <v>17689</v>
      </c>
      <c r="IA10" s="15" t="s">
        <v>478</v>
      </c>
      <c r="IB10" s="8">
        <v>17689</v>
      </c>
      <c r="ID10" s="15" t="s">
        <v>485</v>
      </c>
      <c r="IE10" s="8">
        <v>4100</v>
      </c>
    </row>
    <row r="11" spans="3:239" ht="21">
      <c r="C11" s="15"/>
      <c r="D11" s="8"/>
      <c r="F11" s="15"/>
      <c r="G11" s="5"/>
      <c r="I11" s="15"/>
      <c r="J11" s="5"/>
      <c r="L11" s="15" t="s">
        <v>134</v>
      </c>
      <c r="M11" s="5">
        <v>4159</v>
      </c>
      <c r="R11" s="15" t="s">
        <v>134</v>
      </c>
      <c r="S11" s="5">
        <v>4159</v>
      </c>
      <c r="W11" s="15" t="s">
        <v>197</v>
      </c>
      <c r="X11" s="5">
        <v>11195</v>
      </c>
      <c r="Z11" s="15" t="s">
        <v>70</v>
      </c>
      <c r="AA11" s="5">
        <v>360</v>
      </c>
      <c r="AC11" s="15" t="s">
        <v>70</v>
      </c>
      <c r="AD11" s="5">
        <v>240</v>
      </c>
      <c r="AG11" s="15" t="s">
        <v>70</v>
      </c>
      <c r="AH11" s="5">
        <v>240</v>
      </c>
      <c r="AJ11" s="15" t="s">
        <v>216</v>
      </c>
      <c r="AK11" s="5">
        <v>250</v>
      </c>
      <c r="AM11" s="15" t="s">
        <v>225</v>
      </c>
      <c r="AN11" s="5">
        <v>1000</v>
      </c>
      <c r="AP11" s="15" t="s">
        <v>233</v>
      </c>
      <c r="AQ11" s="5">
        <v>3700</v>
      </c>
      <c r="AS11" s="15" t="s">
        <v>233</v>
      </c>
      <c r="AT11" s="5">
        <v>0</v>
      </c>
      <c r="AV11" s="15" t="s">
        <v>240</v>
      </c>
      <c r="AW11" s="5">
        <v>1426</v>
      </c>
      <c r="AY11" s="15" t="s">
        <v>240</v>
      </c>
      <c r="AZ11" s="5">
        <v>713</v>
      </c>
      <c r="BB11" s="15" t="s">
        <v>251</v>
      </c>
      <c r="BC11" s="5">
        <v>8526</v>
      </c>
      <c r="BE11" s="15"/>
      <c r="BF11" s="5"/>
      <c r="BH11" s="15"/>
      <c r="BI11" s="5"/>
      <c r="BK11" s="15"/>
      <c r="BL11" s="5"/>
      <c r="BO11" s="15"/>
      <c r="BP11" s="5"/>
      <c r="BS11" s="15"/>
      <c r="BT11" s="5"/>
      <c r="BW11" s="15"/>
      <c r="BX11" s="5"/>
      <c r="BZ11" s="15"/>
      <c r="CA11" s="5"/>
      <c r="CC11" s="15" t="s">
        <v>97</v>
      </c>
      <c r="CD11" s="5">
        <v>14197</v>
      </c>
      <c r="CF11" s="15" t="s">
        <v>294</v>
      </c>
      <c r="CG11" s="22">
        <v>1700</v>
      </c>
      <c r="CI11" s="15"/>
      <c r="CJ11" s="5"/>
      <c r="CL11" s="15"/>
      <c r="CM11" s="5"/>
      <c r="CO11" s="15"/>
      <c r="CP11" s="5"/>
      <c r="CR11" s="15" t="s">
        <v>312</v>
      </c>
      <c r="CS11" s="5">
        <v>300</v>
      </c>
      <c r="CU11" s="15" t="s">
        <v>285</v>
      </c>
      <c r="CV11" s="5">
        <v>400</v>
      </c>
      <c r="CX11" s="15"/>
      <c r="CY11" s="5"/>
      <c r="DA11" s="15" t="s">
        <v>311</v>
      </c>
      <c r="DB11" s="5">
        <v>2671</v>
      </c>
      <c r="DD11" s="15" t="s">
        <v>337</v>
      </c>
      <c r="DE11" s="5">
        <v>1449</v>
      </c>
      <c r="DG11" s="15" t="s">
        <v>348</v>
      </c>
      <c r="DH11" s="5">
        <v>2455</v>
      </c>
      <c r="DJ11" s="15" t="s">
        <v>311</v>
      </c>
      <c r="DK11" s="5"/>
      <c r="DM11" s="15"/>
      <c r="DN11" s="5"/>
      <c r="DP11" s="15" t="s">
        <v>361</v>
      </c>
      <c r="DQ11" s="5">
        <v>26.28</v>
      </c>
      <c r="DS11" s="15" t="s">
        <v>371</v>
      </c>
      <c r="DT11" s="22">
        <v>5500</v>
      </c>
      <c r="DV11" s="15"/>
      <c r="DW11" s="5"/>
      <c r="DY11" s="15"/>
      <c r="DZ11" s="8"/>
      <c r="EB11" s="15" t="s">
        <v>79</v>
      </c>
      <c r="EC11" s="8">
        <v>5844</v>
      </c>
      <c r="EE11" s="15"/>
      <c r="EF11" s="8"/>
      <c r="EH11" s="15" t="s">
        <v>160</v>
      </c>
      <c r="EI11" s="8">
        <v>1750</v>
      </c>
      <c r="EK11" s="15" t="s">
        <v>391</v>
      </c>
      <c r="EL11" s="8">
        <v>1107</v>
      </c>
      <c r="EN11" s="15" t="s">
        <v>397</v>
      </c>
      <c r="EO11" s="8">
        <v>1024</v>
      </c>
      <c r="EQ11" s="15" t="s">
        <v>397</v>
      </c>
      <c r="ER11" s="8">
        <v>1024</v>
      </c>
      <c r="ET11" s="15" t="s">
        <v>397</v>
      </c>
      <c r="EU11" s="8">
        <v>1024</v>
      </c>
      <c r="EW11" s="15"/>
      <c r="EX11" s="8"/>
      <c r="FA11" s="15" t="s">
        <v>404</v>
      </c>
      <c r="FB11" s="8">
        <v>1000</v>
      </c>
      <c r="FD11" s="15"/>
      <c r="FE11" s="8"/>
      <c r="FG11" s="15"/>
      <c r="FH11" s="8"/>
      <c r="FJ11" s="15" t="s">
        <v>311</v>
      </c>
      <c r="FK11" s="8">
        <v>950</v>
      </c>
      <c r="FM11" s="15"/>
      <c r="FN11" s="8"/>
      <c r="FP11" s="15"/>
      <c r="FQ11" s="8"/>
      <c r="FS11" s="15"/>
      <c r="FT11" s="8"/>
      <c r="FV11" s="15"/>
      <c r="FW11" s="8"/>
      <c r="FY11" s="15" t="s">
        <v>426</v>
      </c>
      <c r="FZ11" s="8">
        <v>3193</v>
      </c>
      <c r="GB11" s="15"/>
      <c r="GC11" s="8"/>
      <c r="GE11" s="15"/>
      <c r="GF11" s="8" t="s">
        <v>423</v>
      </c>
      <c r="GH11" s="15"/>
      <c r="GI11" s="8"/>
      <c r="GK11" s="15"/>
      <c r="GL11" s="8"/>
      <c r="GN11" s="15" t="s">
        <v>437</v>
      </c>
      <c r="GO11" s="8">
        <v>990</v>
      </c>
      <c r="GQ11" s="15" t="s">
        <v>437</v>
      </c>
      <c r="GR11" s="8">
        <v>1000</v>
      </c>
      <c r="GT11" s="15"/>
      <c r="GU11" s="8"/>
      <c r="GW11" s="2" t="s">
        <v>138</v>
      </c>
      <c r="GX11" s="3">
        <v>4554</v>
      </c>
      <c r="GZ11" s="15"/>
      <c r="HA11" s="8"/>
      <c r="HC11" s="15"/>
      <c r="HD11" s="8"/>
      <c r="HF11" s="15" t="s">
        <v>396</v>
      </c>
      <c r="HG11" s="8"/>
      <c r="HI11" s="15"/>
      <c r="HJ11" s="8"/>
      <c r="HL11" s="15"/>
      <c r="HM11" s="8"/>
      <c r="HO11" s="15" t="s">
        <v>466</v>
      </c>
      <c r="HP11" s="8">
        <v>5072</v>
      </c>
      <c r="HR11" s="15"/>
      <c r="HS11" s="8"/>
      <c r="HU11" s="15"/>
      <c r="HV11" s="8"/>
      <c r="HX11" s="15" t="s">
        <v>396</v>
      </c>
      <c r="HY11" s="8"/>
      <c r="IA11" s="15"/>
      <c r="IB11" s="8"/>
      <c r="ID11" s="15" t="s">
        <v>171</v>
      </c>
      <c r="IE11" s="8">
        <v>1100</v>
      </c>
    </row>
    <row r="12" spans="3:239" ht="21">
      <c r="C12" s="15"/>
      <c r="D12" s="8"/>
      <c r="F12" s="15"/>
      <c r="G12" s="5"/>
      <c r="I12" s="15"/>
      <c r="J12" s="5"/>
      <c r="L12" s="15"/>
      <c r="M12" s="5"/>
      <c r="R12" s="15"/>
      <c r="S12" s="5"/>
      <c r="W12" s="15" t="s">
        <v>198</v>
      </c>
      <c r="X12" s="5">
        <v>1800</v>
      </c>
      <c r="Z12" s="15"/>
      <c r="AA12" s="5"/>
      <c r="AC12" s="15" t="s">
        <v>204</v>
      </c>
      <c r="AD12" s="5">
        <v>500</v>
      </c>
      <c r="AG12" s="15"/>
      <c r="AH12" s="5"/>
      <c r="AJ12" s="15" t="s">
        <v>217</v>
      </c>
      <c r="AK12" s="5">
        <v>123</v>
      </c>
      <c r="AM12" s="15" t="s">
        <v>45</v>
      </c>
      <c r="AN12" s="5">
        <v>16736</v>
      </c>
      <c r="AP12" s="15" t="s">
        <v>45</v>
      </c>
      <c r="AQ12" s="5">
        <v>24924</v>
      </c>
      <c r="AS12" s="15" t="s">
        <v>45</v>
      </c>
      <c r="AT12" s="5">
        <v>0</v>
      </c>
      <c r="AV12" s="15" t="s">
        <v>238</v>
      </c>
      <c r="AW12" s="5">
        <v>5300</v>
      </c>
      <c r="AY12" s="15" t="s">
        <v>253</v>
      </c>
      <c r="AZ12" s="5">
        <v>55000</v>
      </c>
      <c r="BB12" s="15" t="s">
        <v>254</v>
      </c>
      <c r="BC12" s="5">
        <v>400</v>
      </c>
      <c r="BE12" s="15"/>
      <c r="BF12" s="5"/>
      <c r="BH12" s="15"/>
      <c r="BI12" s="5"/>
      <c r="BK12" s="15"/>
      <c r="BL12" s="5"/>
      <c r="BO12" s="15"/>
      <c r="BP12" s="5"/>
      <c r="BS12" s="15"/>
      <c r="BT12" s="5"/>
      <c r="BW12" s="15"/>
      <c r="BX12" s="5"/>
      <c r="BZ12" s="15"/>
      <c r="CA12" s="5"/>
      <c r="CC12" s="15"/>
      <c r="CD12" s="5"/>
      <c r="CF12" s="15"/>
      <c r="CG12" s="5"/>
      <c r="CI12" s="15"/>
      <c r="CJ12" s="5"/>
      <c r="CL12" s="15"/>
      <c r="CM12" s="5"/>
      <c r="CO12" s="15"/>
      <c r="CP12" s="5"/>
      <c r="CR12" s="15" t="s">
        <v>313</v>
      </c>
      <c r="CS12" s="5">
        <v>250</v>
      </c>
      <c r="CU12" s="15"/>
      <c r="CV12" s="5"/>
      <c r="CX12" s="15" t="s">
        <v>322</v>
      </c>
      <c r="CY12" s="5">
        <v>1800</v>
      </c>
      <c r="DA12" s="15" t="s">
        <v>329</v>
      </c>
      <c r="DB12" s="5">
        <v>1452</v>
      </c>
      <c r="DD12" s="15"/>
      <c r="DE12" s="5"/>
      <c r="DG12" s="15" t="s">
        <v>285</v>
      </c>
      <c r="DH12" s="5">
        <v>1875</v>
      </c>
      <c r="DJ12" s="15"/>
      <c r="DK12" s="5"/>
      <c r="DM12" s="15"/>
      <c r="DN12" s="5"/>
      <c r="DP12" s="15" t="s">
        <v>6</v>
      </c>
      <c r="DQ12" s="5">
        <v>29.2</v>
      </c>
      <c r="DS12" s="15" t="s">
        <v>372</v>
      </c>
      <c r="DT12" s="22">
        <v>1200</v>
      </c>
      <c r="DV12" s="15"/>
      <c r="DW12" s="5"/>
      <c r="DY12" s="15"/>
      <c r="DZ12" s="5"/>
      <c r="EB12" s="15" t="s">
        <v>266</v>
      </c>
      <c r="EC12" s="5">
        <v>500</v>
      </c>
      <c r="EE12" s="15"/>
      <c r="EF12" s="5"/>
      <c r="EH12" s="15" t="s">
        <v>386</v>
      </c>
      <c r="EI12" s="22">
        <v>178</v>
      </c>
      <c r="EK12" s="15"/>
      <c r="EL12" s="5"/>
      <c r="EN12" s="15" t="s">
        <v>189</v>
      </c>
      <c r="EO12" s="22">
        <v>6770</v>
      </c>
      <c r="EQ12" s="15" t="s">
        <v>189</v>
      </c>
      <c r="ER12" s="22">
        <v>6682</v>
      </c>
      <c r="ET12" s="15" t="s">
        <v>189</v>
      </c>
      <c r="EU12" s="22">
        <v>6758</v>
      </c>
      <c r="EW12" s="15"/>
      <c r="EX12" s="22"/>
      <c r="FA12" s="15" t="s">
        <v>184</v>
      </c>
      <c r="FB12" s="22">
        <v>530</v>
      </c>
      <c r="FD12" s="15"/>
      <c r="FE12" s="22"/>
      <c r="FG12" s="15"/>
      <c r="FH12" s="5"/>
      <c r="FJ12" s="15"/>
      <c r="FK12" s="5"/>
      <c r="FM12" s="15"/>
      <c r="FN12" s="5"/>
      <c r="FP12" s="15"/>
      <c r="FQ12" s="5"/>
      <c r="FS12" s="15"/>
      <c r="FT12" s="5"/>
      <c r="FV12" s="15"/>
      <c r="FW12" s="5"/>
      <c r="FY12" s="15" t="s">
        <v>97</v>
      </c>
      <c r="FZ12" s="22">
        <v>1926</v>
      </c>
      <c r="GB12" s="15"/>
      <c r="GC12" s="22"/>
      <c r="GE12" s="15" t="s">
        <v>428</v>
      </c>
      <c r="GF12" s="22">
        <v>11000</v>
      </c>
      <c r="GH12" s="15"/>
      <c r="GI12" s="5"/>
      <c r="GK12" s="15"/>
      <c r="GL12" s="22"/>
      <c r="GN12" s="15" t="s">
        <v>285</v>
      </c>
      <c r="GO12" s="22">
        <v>400</v>
      </c>
      <c r="GQ12" s="15" t="s">
        <v>444</v>
      </c>
      <c r="GR12" s="22">
        <v>2200</v>
      </c>
      <c r="GT12" s="15"/>
      <c r="GU12" s="5"/>
      <c r="GW12" s="2" t="s">
        <v>139</v>
      </c>
      <c r="GX12" s="3">
        <v>920</v>
      </c>
      <c r="GZ12" s="15"/>
      <c r="HA12" s="8"/>
      <c r="HC12" s="15"/>
      <c r="HD12" s="8"/>
      <c r="HF12" s="15"/>
      <c r="HG12" s="8"/>
      <c r="HI12" s="15"/>
      <c r="HJ12" s="8"/>
      <c r="HL12" s="15"/>
      <c r="HM12" s="8"/>
      <c r="HO12" s="15" t="s">
        <v>437</v>
      </c>
      <c r="HP12" s="8">
        <v>420</v>
      </c>
      <c r="HR12" s="15"/>
      <c r="HS12" s="8"/>
      <c r="HU12" s="15"/>
      <c r="HV12" s="8"/>
      <c r="HX12" s="15"/>
      <c r="HY12" s="8"/>
      <c r="IA12" s="15" t="s">
        <v>483</v>
      </c>
      <c r="IB12" s="8">
        <v>1000</v>
      </c>
      <c r="ID12" s="15" t="s">
        <v>486</v>
      </c>
      <c r="IE12" s="8">
        <v>1000</v>
      </c>
    </row>
    <row r="13" spans="3:239" ht="21">
      <c r="C13" s="15"/>
      <c r="D13" s="8"/>
      <c r="F13" s="15"/>
      <c r="G13" s="5"/>
      <c r="I13" s="15"/>
      <c r="J13" s="5"/>
      <c r="L13" s="15"/>
      <c r="M13" s="5"/>
      <c r="R13" s="15"/>
      <c r="S13" s="5"/>
      <c r="W13" s="15"/>
      <c r="X13" s="5"/>
      <c r="Z13" s="15"/>
      <c r="AA13" s="5"/>
      <c r="AC13" s="15" t="s">
        <v>205</v>
      </c>
      <c r="AD13" s="5">
        <v>2900</v>
      </c>
      <c r="AG13" s="15" t="s">
        <v>205</v>
      </c>
      <c r="AH13" s="5">
        <v>4515</v>
      </c>
      <c r="AJ13" s="15" t="s">
        <v>215</v>
      </c>
      <c r="AK13" s="5">
        <v>880</v>
      </c>
      <c r="AM13" s="15" t="s">
        <v>227</v>
      </c>
      <c r="AN13" s="5">
        <v>3350</v>
      </c>
      <c r="AP13" s="15" t="s">
        <v>227</v>
      </c>
      <c r="AQ13" s="5">
        <v>13090</v>
      </c>
      <c r="AS13" s="15" t="s">
        <v>227</v>
      </c>
      <c r="AT13" s="5">
        <v>0</v>
      </c>
      <c r="AV13" s="15" t="s">
        <v>237</v>
      </c>
      <c r="AW13" s="5">
        <v>3000</v>
      </c>
      <c r="AY13" s="15" t="s">
        <v>237</v>
      </c>
      <c r="AZ13" s="5">
        <v>0</v>
      </c>
      <c r="BB13" s="15"/>
      <c r="BC13" s="5"/>
      <c r="BE13" s="15"/>
      <c r="BF13" s="5"/>
      <c r="BH13" s="15"/>
      <c r="BI13" s="5"/>
      <c r="BK13" s="15"/>
      <c r="BL13" s="5"/>
      <c r="BO13" s="15"/>
      <c r="BP13" s="5"/>
      <c r="BS13" s="15"/>
      <c r="BT13" s="5"/>
      <c r="BW13" s="15"/>
      <c r="BX13" s="5"/>
      <c r="BZ13" s="15"/>
      <c r="CA13" s="5"/>
      <c r="CC13" s="15" t="s">
        <v>285</v>
      </c>
      <c r="CD13" s="5">
        <v>657</v>
      </c>
      <c r="CF13" s="15"/>
      <c r="CG13" s="5"/>
      <c r="CI13" s="15"/>
      <c r="CJ13" s="5"/>
      <c r="CL13" s="15"/>
      <c r="CM13" s="5"/>
      <c r="CO13" s="15"/>
      <c r="CP13" s="5"/>
      <c r="CR13" s="15"/>
      <c r="CS13" s="5"/>
      <c r="CU13" s="15"/>
      <c r="CV13" s="5"/>
      <c r="CX13" s="15"/>
      <c r="CY13" s="5"/>
      <c r="DA13" s="15"/>
      <c r="DB13" s="5"/>
      <c r="DD13" s="15"/>
      <c r="DE13" s="5"/>
      <c r="DG13" s="15"/>
      <c r="DH13" s="5"/>
      <c r="DJ13" s="15"/>
      <c r="DK13" s="5"/>
      <c r="DM13" s="15"/>
      <c r="DN13" s="5"/>
      <c r="DP13" s="15" t="s">
        <v>7</v>
      </c>
      <c r="DQ13" s="5">
        <v>14.6</v>
      </c>
      <c r="DS13" s="15"/>
      <c r="DT13" s="5"/>
      <c r="DV13" s="15"/>
      <c r="DW13" s="5"/>
      <c r="DY13" s="15"/>
      <c r="DZ13" s="5"/>
      <c r="EB13" s="15"/>
      <c r="EC13" s="5"/>
      <c r="EE13" s="15"/>
      <c r="EF13" s="5"/>
      <c r="EH13" s="15" t="s">
        <v>387</v>
      </c>
      <c r="EI13" s="22">
        <v>750</v>
      </c>
      <c r="EK13" s="15"/>
      <c r="EL13" s="5"/>
      <c r="EN13" s="15" t="s">
        <v>188</v>
      </c>
      <c r="EO13" s="22">
        <v>691</v>
      </c>
      <c r="EQ13" s="15" t="s">
        <v>188</v>
      </c>
      <c r="ER13" s="22">
        <v>726</v>
      </c>
      <c r="ET13" s="15" t="s">
        <v>188</v>
      </c>
      <c r="EU13" s="22">
        <v>763</v>
      </c>
      <c r="EW13" s="15"/>
      <c r="EX13" s="22"/>
      <c r="FA13" s="15" t="s">
        <v>200</v>
      </c>
      <c r="FB13" s="22">
        <v>7093</v>
      </c>
      <c r="FD13" s="15"/>
      <c r="FE13" s="22"/>
      <c r="FG13" s="15"/>
      <c r="FH13" s="5"/>
      <c r="FJ13" s="15"/>
      <c r="FK13" s="5"/>
      <c r="FM13" s="15"/>
      <c r="FN13" s="5"/>
      <c r="FP13" s="15"/>
      <c r="FQ13" s="5"/>
      <c r="FS13" s="15"/>
      <c r="FT13" s="5"/>
      <c r="FV13" s="15"/>
      <c r="FW13" s="5"/>
      <c r="FY13" s="15" t="s">
        <v>424</v>
      </c>
      <c r="FZ13" s="22">
        <v>3786</v>
      </c>
      <c r="GB13" s="15"/>
      <c r="GC13" s="22"/>
      <c r="GE13" s="15" t="s">
        <v>285</v>
      </c>
      <c r="GF13" s="22">
        <v>400</v>
      </c>
      <c r="GH13" s="15"/>
      <c r="GI13" s="5"/>
      <c r="GK13" s="15"/>
      <c r="GL13" s="22"/>
      <c r="GN13" s="15" t="s">
        <v>440</v>
      </c>
      <c r="GO13" s="22">
        <v>1825</v>
      </c>
      <c r="GQ13" s="15" t="s">
        <v>301</v>
      </c>
      <c r="GR13" s="22">
        <v>3600</v>
      </c>
      <c r="GT13" s="15"/>
      <c r="GU13" s="5"/>
      <c r="GW13" s="2" t="s">
        <v>140</v>
      </c>
      <c r="GX13" s="3">
        <v>1480</v>
      </c>
      <c r="GZ13" s="15"/>
      <c r="HA13" s="22"/>
      <c r="HC13" s="15"/>
      <c r="HD13" s="22"/>
      <c r="HF13" s="15" t="s">
        <v>189</v>
      </c>
      <c r="HG13" s="22">
        <v>1128</v>
      </c>
      <c r="HI13" s="15"/>
      <c r="HJ13" s="5"/>
      <c r="HL13" s="15"/>
      <c r="HM13" s="22"/>
      <c r="HO13" s="15" t="s">
        <v>468</v>
      </c>
      <c r="HP13" s="22">
        <v>34343</v>
      </c>
      <c r="HR13" s="15"/>
      <c r="HS13" s="5"/>
      <c r="HU13" s="15"/>
      <c r="HV13" s="22"/>
      <c r="HX13" s="15" t="s">
        <v>189</v>
      </c>
      <c r="HY13" s="22">
        <v>6758</v>
      </c>
      <c r="IA13" s="15" t="s">
        <v>189</v>
      </c>
      <c r="IB13" s="22">
        <v>7885</v>
      </c>
      <c r="ID13" s="15" t="s">
        <v>189</v>
      </c>
      <c r="IE13" s="22">
        <v>7795</v>
      </c>
    </row>
    <row r="14" spans="3:239" ht="21">
      <c r="C14" s="15"/>
      <c r="D14" s="8"/>
      <c r="F14" s="15"/>
      <c r="G14" s="5"/>
      <c r="I14" s="15"/>
      <c r="J14" s="5"/>
      <c r="L14" s="15"/>
      <c r="M14" s="5"/>
      <c r="R14" s="15"/>
      <c r="S14" s="5"/>
      <c r="W14" s="15"/>
      <c r="X14" s="5"/>
      <c r="Z14" s="15"/>
      <c r="AA14" s="5"/>
      <c r="AC14" s="15"/>
      <c r="AD14" s="5"/>
      <c r="AG14" s="15" t="s">
        <v>208</v>
      </c>
      <c r="AH14" s="5">
        <v>113</v>
      </c>
      <c r="AJ14" s="15" t="s">
        <v>219</v>
      </c>
      <c r="AK14" s="5">
        <v>400</v>
      </c>
      <c r="AM14" s="15">
        <v>0</v>
      </c>
      <c r="AN14" s="5">
        <v>0</v>
      </c>
      <c r="AP14" s="15">
        <v>0</v>
      </c>
      <c r="AQ14" s="5">
        <v>0</v>
      </c>
      <c r="AS14" s="15">
        <v>0</v>
      </c>
      <c r="AT14" s="5">
        <v>0</v>
      </c>
      <c r="AV14" s="15">
        <v>0</v>
      </c>
      <c r="AW14" s="5">
        <v>0</v>
      </c>
      <c r="AY14" s="15">
        <v>0</v>
      </c>
      <c r="AZ14" s="5">
        <v>0</v>
      </c>
      <c r="BB14" s="15">
        <v>0</v>
      </c>
      <c r="BC14" s="5">
        <v>0</v>
      </c>
      <c r="BE14" s="15"/>
      <c r="BF14" s="5"/>
      <c r="BH14" s="15"/>
      <c r="BI14" s="5"/>
      <c r="BK14" s="15"/>
      <c r="BL14" s="5"/>
      <c r="BO14" s="15"/>
      <c r="BP14" s="5"/>
      <c r="BS14" s="15"/>
      <c r="BT14" s="5"/>
      <c r="BW14" s="15"/>
      <c r="BX14" s="5"/>
      <c r="BZ14" s="15"/>
      <c r="CA14" s="5"/>
      <c r="CC14" s="15" t="s">
        <v>267</v>
      </c>
      <c r="CD14" s="5">
        <v>6100</v>
      </c>
      <c r="CF14" s="15"/>
      <c r="CG14" s="5"/>
      <c r="CI14" s="15"/>
      <c r="CJ14" s="5"/>
      <c r="CL14" s="15"/>
      <c r="CM14" s="5"/>
      <c r="CO14" s="15"/>
      <c r="CP14" s="5"/>
      <c r="CR14" s="15"/>
      <c r="CS14" s="5"/>
      <c r="CU14" s="15"/>
      <c r="CV14" s="5"/>
      <c r="CX14" s="15"/>
      <c r="CY14" s="5"/>
      <c r="DA14" s="15"/>
      <c r="DB14" s="5"/>
      <c r="DD14" s="15"/>
      <c r="DE14" s="5"/>
      <c r="DG14" s="15"/>
      <c r="DH14" s="5"/>
      <c r="DJ14" s="15"/>
      <c r="DK14" s="5"/>
      <c r="DM14" s="15"/>
      <c r="DN14" s="5"/>
      <c r="DP14" s="15" t="s">
        <v>8</v>
      </c>
      <c r="DQ14" s="5"/>
      <c r="DS14" s="15" t="s">
        <v>373</v>
      </c>
      <c r="DT14" s="22">
        <v>500</v>
      </c>
      <c r="DV14" s="15"/>
      <c r="DW14" s="5">
        <v>0</v>
      </c>
      <c r="DY14" s="15"/>
      <c r="DZ14" s="5"/>
      <c r="EB14" s="15"/>
      <c r="EC14" s="5"/>
      <c r="EE14" s="15"/>
      <c r="EF14" s="5"/>
      <c r="EH14" s="15" t="s">
        <v>381</v>
      </c>
      <c r="EI14" s="22">
        <v>22000</v>
      </c>
      <c r="EK14" s="15"/>
      <c r="EL14" s="5"/>
      <c r="EN14" s="15"/>
      <c r="EO14" s="5"/>
      <c r="EQ14" s="15" t="s">
        <v>97</v>
      </c>
      <c r="ER14" s="22">
        <v>5635</v>
      </c>
      <c r="ET14" s="15"/>
      <c r="EU14" s="22"/>
      <c r="EW14" s="15"/>
      <c r="EX14" s="22"/>
      <c r="FA14" s="15"/>
      <c r="FB14" s="5"/>
      <c r="FD14" s="15"/>
      <c r="FE14" s="5"/>
      <c r="FG14" s="15"/>
      <c r="FH14" s="5"/>
      <c r="FJ14" s="15"/>
      <c r="FK14" s="5"/>
      <c r="FM14" s="15"/>
      <c r="FN14" s="5"/>
      <c r="FP14" s="15"/>
      <c r="FQ14" s="5"/>
      <c r="FS14" s="15"/>
      <c r="FT14" s="5"/>
      <c r="FV14" s="15"/>
      <c r="FW14" s="5"/>
      <c r="FY14" s="15" t="s">
        <v>233</v>
      </c>
      <c r="FZ14" s="22">
        <v>1200</v>
      </c>
      <c r="GB14" s="15"/>
      <c r="GC14" s="22"/>
      <c r="GE14" s="15" t="s">
        <v>364</v>
      </c>
      <c r="GF14" s="22">
        <v>2200</v>
      </c>
      <c r="GH14" s="15"/>
      <c r="GI14" s="5"/>
      <c r="GK14" s="15" t="s">
        <v>83</v>
      </c>
      <c r="GL14" s="22">
        <v>600</v>
      </c>
      <c r="GN14" s="15" t="s">
        <v>442</v>
      </c>
      <c r="GO14" s="22">
        <v>3600</v>
      </c>
      <c r="GQ14" s="15"/>
      <c r="GR14" s="22"/>
      <c r="GT14" s="15"/>
      <c r="GU14" s="5"/>
      <c r="GW14" s="2" t="s">
        <v>141</v>
      </c>
      <c r="GX14" s="3">
        <v>154</v>
      </c>
      <c r="GZ14" s="15"/>
      <c r="HA14" s="22"/>
      <c r="HC14" s="15"/>
      <c r="HD14" s="22"/>
      <c r="HF14" s="15" t="s">
        <v>480</v>
      </c>
      <c r="HG14" s="22">
        <v>637</v>
      </c>
      <c r="HI14" s="15"/>
      <c r="HJ14" s="5"/>
      <c r="HL14" s="15"/>
      <c r="HM14" s="22"/>
      <c r="HO14" s="15" t="s">
        <v>265</v>
      </c>
      <c r="HP14" s="22">
        <v>540</v>
      </c>
      <c r="HR14" s="15"/>
      <c r="HS14" s="5"/>
      <c r="HU14" s="15"/>
      <c r="HV14" s="22"/>
      <c r="HX14" s="15" t="s">
        <v>188</v>
      </c>
      <c r="HY14" s="22">
        <v>907</v>
      </c>
      <c r="IA14" s="15" t="s">
        <v>188</v>
      </c>
      <c r="IB14" s="22">
        <v>1029</v>
      </c>
      <c r="ID14" s="15" t="s">
        <v>188</v>
      </c>
      <c r="IE14" s="22">
        <v>2137</v>
      </c>
    </row>
    <row r="15" spans="3:239" ht="23.25">
      <c r="C15" s="15"/>
      <c r="D15" s="8"/>
      <c r="F15" s="15"/>
      <c r="G15" s="5"/>
      <c r="I15" s="15"/>
      <c r="J15" s="5"/>
      <c r="L15" s="15"/>
      <c r="M15" s="5"/>
      <c r="R15" s="15"/>
      <c r="S15" s="5"/>
      <c r="W15" s="15"/>
      <c r="X15" s="5"/>
      <c r="Z15" s="15"/>
      <c r="AA15" s="5"/>
      <c r="AC15" s="15"/>
      <c r="AD15" s="5"/>
      <c r="AG15" s="15"/>
      <c r="AH15" s="5"/>
      <c r="AJ15" s="15"/>
      <c r="AK15" s="5"/>
      <c r="AM15" s="15"/>
      <c r="AN15" s="5"/>
      <c r="AP15" s="15"/>
      <c r="AQ15" s="5"/>
      <c r="AS15" s="15"/>
      <c r="AT15" s="5"/>
      <c r="AV15" s="15"/>
      <c r="AW15" s="5"/>
      <c r="AY15" s="15"/>
      <c r="AZ15" s="5"/>
      <c r="BB15" s="15"/>
      <c r="BC15" s="5"/>
      <c r="BE15" s="15"/>
      <c r="BF15" s="5"/>
      <c r="BH15" s="15"/>
      <c r="BI15" s="5"/>
      <c r="BK15" s="15"/>
      <c r="BL15" s="5"/>
      <c r="BO15" s="15"/>
      <c r="BP15" s="5"/>
      <c r="BS15" s="15"/>
      <c r="BT15" s="5"/>
      <c r="BW15" s="15"/>
      <c r="BX15" s="5"/>
      <c r="BZ15" s="15"/>
      <c r="CA15" s="5"/>
      <c r="CC15" s="15"/>
      <c r="CD15" s="20"/>
      <c r="CF15" s="15"/>
      <c r="CG15" s="20"/>
      <c r="CI15" s="15"/>
      <c r="CJ15" s="5"/>
      <c r="CL15" s="15"/>
      <c r="CM15" s="5"/>
      <c r="CO15" s="15"/>
      <c r="CP15" s="20"/>
      <c r="CR15" s="15"/>
      <c r="CS15" s="5"/>
      <c r="CU15" s="15"/>
      <c r="CV15" s="5"/>
      <c r="CX15" s="15"/>
      <c r="CY15" s="5"/>
      <c r="DA15" s="15"/>
      <c r="DB15" s="5"/>
      <c r="DD15" s="15"/>
      <c r="DE15" s="5"/>
      <c r="DG15" s="15"/>
      <c r="DH15" s="5"/>
      <c r="DJ15" s="15"/>
      <c r="DK15" s="5"/>
      <c r="DM15" s="15"/>
      <c r="DN15" s="5"/>
      <c r="DP15" s="15" t="s">
        <v>9</v>
      </c>
      <c r="DQ15" s="5">
        <v>29.2</v>
      </c>
      <c r="DS15" s="15"/>
      <c r="DT15" s="5"/>
      <c r="DV15" s="15"/>
      <c r="DW15" s="5"/>
      <c r="DY15" s="15"/>
      <c r="DZ15" s="5">
        <v>0</v>
      </c>
      <c r="EB15" s="15"/>
      <c r="EC15" s="5"/>
      <c r="EE15" s="15"/>
      <c r="EF15" s="5"/>
      <c r="EH15" s="15" t="s">
        <v>205</v>
      </c>
      <c r="EI15" s="22">
        <v>3671</v>
      </c>
      <c r="EK15" s="15"/>
      <c r="EL15" s="5"/>
      <c r="EN15" s="15"/>
      <c r="EO15" s="5"/>
      <c r="EQ15" s="15"/>
      <c r="ER15" s="5"/>
      <c r="ET15" s="15"/>
      <c r="EU15" s="5"/>
      <c r="EW15" s="15"/>
      <c r="EX15" s="5"/>
      <c r="FA15" s="15"/>
      <c r="FB15" s="5"/>
      <c r="FD15" s="15"/>
      <c r="FE15" s="5"/>
      <c r="FG15" s="15"/>
      <c r="FH15" s="5"/>
      <c r="FJ15" s="15"/>
      <c r="FK15" s="5"/>
      <c r="FM15" s="15"/>
      <c r="FN15" s="5"/>
      <c r="FP15" s="15"/>
      <c r="FQ15" s="5"/>
      <c r="FS15" s="15"/>
      <c r="FT15" s="5"/>
      <c r="FV15" s="15"/>
      <c r="FW15" s="5"/>
      <c r="FY15" s="15" t="s">
        <v>427</v>
      </c>
      <c r="FZ15" s="22">
        <v>1714</v>
      </c>
      <c r="GB15" s="15" t="s">
        <v>427</v>
      </c>
      <c r="GC15" s="22">
        <v>1714</v>
      </c>
      <c r="GE15" s="15" t="s">
        <v>427</v>
      </c>
      <c r="GF15" s="22">
        <v>1714</v>
      </c>
      <c r="GH15" s="15"/>
      <c r="GI15" s="5"/>
      <c r="GK15" s="15"/>
      <c r="GL15" s="5"/>
      <c r="GN15" s="15" t="s">
        <v>441</v>
      </c>
      <c r="GO15" s="22">
        <v>850</v>
      </c>
      <c r="GQ15" s="15"/>
      <c r="GR15" s="22"/>
      <c r="GT15" s="15"/>
      <c r="GU15" s="5"/>
      <c r="GW15" s="2" t="s">
        <v>142</v>
      </c>
      <c r="GX15" s="3">
        <v>250</v>
      </c>
      <c r="GZ15" s="15"/>
      <c r="HA15" s="5"/>
      <c r="HC15" s="15"/>
      <c r="HD15" s="22"/>
      <c r="HF15" s="15" t="s">
        <v>479</v>
      </c>
      <c r="HG15" s="22">
        <v>564</v>
      </c>
      <c r="HI15" s="15"/>
      <c r="HJ15" s="5"/>
      <c r="HL15" s="15"/>
      <c r="HM15" s="22"/>
      <c r="HO15" s="15" t="s">
        <v>469</v>
      </c>
      <c r="HP15" s="22">
        <v>4970</v>
      </c>
      <c r="HR15" s="15"/>
      <c r="HS15" s="5"/>
      <c r="HU15" s="15"/>
      <c r="HV15" s="5"/>
      <c r="HX15" s="15"/>
      <c r="HY15" s="22"/>
      <c r="IA15" s="15" t="s">
        <v>479</v>
      </c>
      <c r="IB15" s="22">
        <v>2247</v>
      </c>
      <c r="ID15" s="15" t="s">
        <v>479</v>
      </c>
      <c r="IE15" s="22">
        <v>2221</v>
      </c>
    </row>
    <row r="16" spans="3:239" ht="23.25">
      <c r="C16" s="15"/>
      <c r="D16" s="8"/>
      <c r="F16" s="15"/>
      <c r="G16" s="5"/>
      <c r="I16" s="15"/>
      <c r="J16" s="5"/>
      <c r="L16" s="15"/>
      <c r="M16" s="5"/>
      <c r="R16" s="15"/>
      <c r="S16" s="5"/>
      <c r="W16" s="15" t="s">
        <v>134</v>
      </c>
      <c r="X16" s="5">
        <f>SUM(X7:X12)</f>
        <v>30371</v>
      </c>
      <c r="Z16" s="15" t="s">
        <v>134</v>
      </c>
      <c r="AA16" s="5">
        <f>SUM(AA7:AA12)</f>
        <v>30552</v>
      </c>
      <c r="AC16" s="15" t="s">
        <v>134</v>
      </c>
      <c r="AD16" s="5">
        <v>25476</v>
      </c>
      <c r="AG16" s="15" t="s">
        <v>134</v>
      </c>
      <c r="AH16" s="5">
        <f>SUM(AH7:AH15)</f>
        <v>17378</v>
      </c>
      <c r="AJ16" s="15" t="s">
        <v>134</v>
      </c>
      <c r="AK16" s="5">
        <f>SUM(AK7:AK15)</f>
        <v>35138</v>
      </c>
      <c r="AM16" s="15" t="s">
        <v>134</v>
      </c>
      <c r="AN16" s="5">
        <f>SUM(AN7:AN15)</f>
        <v>31907</v>
      </c>
      <c r="AP16" s="15" t="s">
        <v>134</v>
      </c>
      <c r="AQ16" s="5">
        <f>SUM(AQ7:AQ15)</f>
        <v>70383</v>
      </c>
      <c r="AS16" s="15" t="s">
        <v>134</v>
      </c>
      <c r="AT16" s="5">
        <f>SUM(AT7:AT15)</f>
        <v>28240</v>
      </c>
      <c r="AV16" s="15" t="s">
        <v>134</v>
      </c>
      <c r="AW16" s="5">
        <f>SUM(AW7:AW15)</f>
        <v>19166</v>
      </c>
      <c r="AY16" s="15" t="s">
        <v>134</v>
      </c>
      <c r="AZ16" s="5">
        <f>SUM(AZ7:AZ15)</f>
        <v>72343</v>
      </c>
      <c r="BB16" s="15" t="s">
        <v>134</v>
      </c>
      <c r="BC16" s="5">
        <f>SUM(BC7:BC15)</f>
        <v>29680</v>
      </c>
      <c r="BE16" s="15" t="s">
        <v>262</v>
      </c>
      <c r="BF16" s="8">
        <v>1020</v>
      </c>
      <c r="BH16" s="15" t="s">
        <v>79</v>
      </c>
      <c r="BI16" s="8">
        <v>1500</v>
      </c>
      <c r="BK16" s="15" t="s">
        <v>200</v>
      </c>
      <c r="BL16" s="8">
        <v>1250</v>
      </c>
      <c r="BO16" s="15"/>
      <c r="BP16" s="8"/>
      <c r="BS16" s="15"/>
      <c r="BT16" s="8"/>
      <c r="BW16" s="15"/>
      <c r="BX16" s="8"/>
      <c r="BZ16" s="15"/>
      <c r="CA16" s="8"/>
      <c r="CC16" s="15"/>
      <c r="CD16" s="8"/>
      <c r="CF16" s="15"/>
      <c r="CG16" s="8"/>
      <c r="CI16" s="15"/>
      <c r="CJ16" s="8"/>
      <c r="CL16" s="15"/>
      <c r="CM16" s="8"/>
      <c r="CO16" s="15"/>
      <c r="CP16" s="8"/>
      <c r="CR16" s="15"/>
      <c r="CS16" s="8"/>
      <c r="CU16" s="15"/>
      <c r="CV16" s="8"/>
      <c r="CX16" s="15"/>
      <c r="CY16" s="8"/>
      <c r="DA16" s="15"/>
      <c r="DB16" s="8"/>
      <c r="DD16" s="15" t="s">
        <v>342</v>
      </c>
      <c r="DE16" s="8">
        <v>48892</v>
      </c>
      <c r="DG16" s="15" t="s">
        <v>342</v>
      </c>
      <c r="DH16" s="8">
        <v>52966</v>
      </c>
      <c r="DJ16" s="15"/>
      <c r="DK16" s="8"/>
      <c r="DM16" s="15"/>
      <c r="DN16" s="8"/>
      <c r="DP16" s="15" t="s">
        <v>10</v>
      </c>
      <c r="DQ16" s="8">
        <v>14.6</v>
      </c>
      <c r="DS16" s="15"/>
      <c r="DT16" s="8"/>
      <c r="DV16" s="15"/>
      <c r="DW16" s="8"/>
      <c r="DY16" s="15"/>
      <c r="DZ16" s="5"/>
      <c r="EB16" s="15"/>
      <c r="EC16" s="5"/>
      <c r="EE16" s="15"/>
      <c r="EF16" s="5"/>
      <c r="EH16" s="15"/>
      <c r="EI16" s="5"/>
      <c r="EK16" s="15"/>
      <c r="EL16" s="5"/>
      <c r="EN16" s="15"/>
      <c r="EO16" s="5"/>
      <c r="EQ16" s="15"/>
      <c r="ER16" s="5"/>
      <c r="ET16" s="15"/>
      <c r="EU16" s="5"/>
      <c r="EW16" s="15"/>
      <c r="EX16" s="5"/>
      <c r="FA16" s="15"/>
      <c r="FB16" s="20"/>
      <c r="FD16" s="15"/>
      <c r="FE16" s="20"/>
      <c r="FG16" s="15"/>
      <c r="FH16" s="5"/>
      <c r="FJ16" s="15"/>
      <c r="FK16" s="5"/>
      <c r="FM16" s="15"/>
      <c r="FN16" s="5"/>
      <c r="FP16" s="15"/>
      <c r="FQ16" s="5"/>
      <c r="FS16" s="15"/>
      <c r="FT16" s="5"/>
      <c r="FV16" s="15"/>
      <c r="FW16" s="5"/>
      <c r="FY16" s="15"/>
      <c r="FZ16" s="5"/>
      <c r="GB16" s="15"/>
      <c r="GC16" s="5"/>
      <c r="GE16" s="15"/>
      <c r="GF16" s="5"/>
      <c r="GH16" s="15"/>
      <c r="GI16" s="5"/>
      <c r="GK16" s="15"/>
      <c r="GL16" s="20"/>
      <c r="GN16" s="15"/>
      <c r="GO16" s="20"/>
      <c r="GQ16" s="15"/>
      <c r="GR16" s="20"/>
      <c r="GT16" s="15"/>
      <c r="GU16" s="5"/>
      <c r="GW16" s="2" t="s">
        <v>143</v>
      </c>
      <c r="GX16" s="3">
        <v>587</v>
      </c>
      <c r="GZ16" s="15" t="s">
        <v>371</v>
      </c>
      <c r="HA16" s="22">
        <v>1782</v>
      </c>
      <c r="HC16" s="15" t="s">
        <v>456</v>
      </c>
      <c r="HD16" s="22">
        <v>1254</v>
      </c>
      <c r="HF16" s="15" t="s">
        <v>481</v>
      </c>
      <c r="HG16" s="22">
        <v>411</v>
      </c>
      <c r="HI16" s="15"/>
      <c r="HJ16" s="5"/>
      <c r="HL16" s="15"/>
      <c r="HM16" s="22"/>
      <c r="HO16" s="15"/>
      <c r="HP16" s="22"/>
      <c r="HR16" s="15"/>
      <c r="HS16" s="5"/>
      <c r="HU16" s="15"/>
      <c r="HV16" s="5"/>
      <c r="HX16" s="15"/>
      <c r="HY16" s="5"/>
      <c r="IA16" s="15" t="s">
        <v>484</v>
      </c>
      <c r="IB16" s="22">
        <v>250</v>
      </c>
      <c r="ID16" s="15" t="s">
        <v>484</v>
      </c>
      <c r="IE16" s="22">
        <v>250</v>
      </c>
    </row>
    <row r="17" spans="3:239" ht="23.25">
      <c r="C17" s="15"/>
      <c r="D17" s="5"/>
      <c r="F17" s="2" t="s">
        <v>152</v>
      </c>
      <c r="G17" s="3">
        <v>120000</v>
      </c>
      <c r="I17" s="2" t="s">
        <v>152</v>
      </c>
      <c r="J17" s="3">
        <v>26575</v>
      </c>
      <c r="L17" s="2" t="s">
        <v>152</v>
      </c>
      <c r="M17" s="3">
        <v>2857</v>
      </c>
      <c r="R17" s="2" t="s">
        <v>152</v>
      </c>
      <c r="S17" s="3">
        <v>2257</v>
      </c>
      <c r="W17" s="15"/>
      <c r="X17" s="5"/>
      <c r="Z17" s="15"/>
      <c r="AA17" s="5"/>
      <c r="AC17" s="15"/>
      <c r="AD17" s="5" t="s">
        <v>206</v>
      </c>
      <c r="AG17" s="15"/>
      <c r="AH17" s="5" t="s">
        <v>206</v>
      </c>
      <c r="AJ17" s="15"/>
      <c r="AK17" s="5" t="s">
        <v>206</v>
      </c>
      <c r="AM17" s="15"/>
      <c r="AN17" s="5" t="s">
        <v>206</v>
      </c>
      <c r="AP17" s="15"/>
      <c r="AQ17" s="5" t="s">
        <v>206</v>
      </c>
      <c r="AS17" s="15"/>
      <c r="AT17" s="5" t="s">
        <v>206</v>
      </c>
      <c r="AV17" s="15"/>
      <c r="AW17" s="5" t="s">
        <v>206</v>
      </c>
      <c r="AY17" s="15"/>
      <c r="AZ17" s="5" t="s">
        <v>206</v>
      </c>
      <c r="BB17" s="15"/>
      <c r="BC17" s="5" t="s">
        <v>206</v>
      </c>
      <c r="BE17" s="15"/>
      <c r="BF17" s="5"/>
      <c r="BH17" s="15"/>
      <c r="BI17" s="5"/>
      <c r="BK17" s="15"/>
      <c r="BL17" s="5"/>
      <c r="BO17" s="15"/>
      <c r="BP17" s="5"/>
      <c r="BS17" s="15"/>
      <c r="BT17" s="5"/>
      <c r="BW17" s="15"/>
      <c r="BX17" s="5"/>
      <c r="BZ17" s="15"/>
      <c r="CA17" s="5"/>
      <c r="CC17" s="15"/>
      <c r="CD17" s="5"/>
      <c r="CF17" s="15"/>
      <c r="CG17" s="5"/>
      <c r="CI17" s="15"/>
      <c r="CJ17" s="5"/>
      <c r="CL17" s="15"/>
      <c r="CM17" s="5"/>
      <c r="CO17" s="15"/>
      <c r="CP17" s="5"/>
      <c r="CR17" s="15"/>
      <c r="CS17" s="5"/>
      <c r="CU17" s="15"/>
      <c r="CV17" s="5"/>
      <c r="CX17" s="15"/>
      <c r="CY17" s="5"/>
      <c r="DA17" s="15"/>
      <c r="DB17" s="5"/>
      <c r="DD17" s="15"/>
      <c r="DE17" s="5"/>
      <c r="DG17" s="15"/>
      <c r="DH17" s="5"/>
      <c r="DJ17" s="15"/>
      <c r="DK17" s="5"/>
      <c r="DM17" s="15"/>
      <c r="DN17" s="5"/>
      <c r="DP17" s="15" t="s">
        <v>42</v>
      </c>
      <c r="DQ17" s="5">
        <v>14.6</v>
      </c>
      <c r="DS17" s="15"/>
      <c r="DT17" s="5"/>
      <c r="DV17" s="15"/>
      <c r="DW17" s="5"/>
      <c r="DY17" s="15"/>
      <c r="DZ17" s="8"/>
      <c r="EB17" s="15"/>
      <c r="EC17" s="8"/>
      <c r="EE17" s="15"/>
      <c r="EF17" s="8"/>
      <c r="EH17" s="15"/>
      <c r="EI17" s="8"/>
      <c r="EK17" s="15"/>
      <c r="EL17" s="8"/>
      <c r="EN17" s="15"/>
      <c r="EO17" s="8"/>
      <c r="EQ17" s="15" t="s">
        <v>285</v>
      </c>
      <c r="ER17" s="8">
        <v>600</v>
      </c>
      <c r="ET17" s="15"/>
      <c r="EU17" s="8"/>
      <c r="EW17" s="15"/>
      <c r="EX17" s="8"/>
      <c r="FA17" s="15"/>
      <c r="FB17" s="8"/>
      <c r="FD17" s="15"/>
      <c r="FE17" s="8"/>
      <c r="FG17" s="15"/>
      <c r="FH17" s="8"/>
      <c r="FJ17" s="15"/>
      <c r="FK17" s="8"/>
      <c r="FM17" s="15"/>
      <c r="FN17" s="8"/>
      <c r="FP17" s="15"/>
      <c r="FQ17" s="8"/>
      <c r="FS17" s="15"/>
      <c r="FT17" s="8"/>
      <c r="FV17" s="15"/>
      <c r="FW17" s="8"/>
      <c r="FY17" s="15"/>
      <c r="FZ17" s="8"/>
      <c r="GB17" s="15"/>
      <c r="GC17" s="8"/>
      <c r="GE17" s="15"/>
      <c r="GF17" s="8"/>
      <c r="GH17" s="15"/>
      <c r="GI17" s="8"/>
      <c r="GK17" s="15"/>
      <c r="GL17" s="8"/>
      <c r="GN17" s="15"/>
      <c r="GO17" s="8"/>
      <c r="GQ17" s="15"/>
      <c r="GR17" s="8"/>
      <c r="GT17" s="15"/>
      <c r="GU17" s="8"/>
      <c r="GW17" s="2" t="s">
        <v>144</v>
      </c>
      <c r="GX17" s="3">
        <v>75</v>
      </c>
      <c r="GZ17" s="15"/>
      <c r="HA17" s="5"/>
      <c r="HC17" s="15"/>
      <c r="HD17" s="5"/>
      <c r="HF17" s="15"/>
      <c r="HG17" s="5"/>
      <c r="HI17" s="15"/>
      <c r="HJ17" s="5"/>
      <c r="HL17" s="15"/>
      <c r="HM17" s="5"/>
      <c r="HO17" s="15"/>
      <c r="HP17" s="20"/>
      <c r="HR17" s="15"/>
      <c r="HS17" s="5"/>
      <c r="HU17" s="15"/>
      <c r="HV17" s="20"/>
      <c r="HX17" s="15"/>
      <c r="HY17" s="5"/>
      <c r="IA17" s="15" t="s">
        <v>481</v>
      </c>
      <c r="IB17" s="22">
        <v>2878</v>
      </c>
      <c r="ID17" s="15" t="s">
        <v>488</v>
      </c>
      <c r="IE17" s="22">
        <v>480</v>
      </c>
    </row>
    <row r="18" spans="3:239" ht="21">
      <c r="C18" s="2" t="s">
        <v>138</v>
      </c>
      <c r="D18" s="3">
        <v>530000</v>
      </c>
      <c r="F18" s="2" t="s">
        <v>139</v>
      </c>
      <c r="G18" s="3">
        <v>16800</v>
      </c>
      <c r="I18" s="2" t="s">
        <v>139</v>
      </c>
      <c r="J18" s="3">
        <v>3721</v>
      </c>
      <c r="L18" s="2" t="s">
        <v>139</v>
      </c>
      <c r="M18" s="3">
        <v>400</v>
      </c>
      <c r="R18" s="2" t="s">
        <v>139</v>
      </c>
      <c r="S18" s="3">
        <v>315</v>
      </c>
      <c r="W18" s="2" t="s">
        <v>152</v>
      </c>
      <c r="X18" s="3">
        <v>2857</v>
      </c>
      <c r="Z18" s="2" t="s">
        <v>152</v>
      </c>
      <c r="AA18" s="3">
        <v>2800</v>
      </c>
      <c r="AC18" s="2" t="s">
        <v>152</v>
      </c>
      <c r="AD18" s="3">
        <v>2257</v>
      </c>
      <c r="AG18" s="2" t="s">
        <v>152</v>
      </c>
      <c r="AH18" s="3">
        <v>2067</v>
      </c>
      <c r="AJ18" s="2" t="s">
        <v>152</v>
      </c>
      <c r="AK18" s="3">
        <v>3448</v>
      </c>
      <c r="AM18" s="2">
        <v>0</v>
      </c>
      <c r="AN18" s="3">
        <v>0</v>
      </c>
      <c r="AP18" s="2">
        <v>0</v>
      </c>
      <c r="AQ18" s="3">
        <v>0</v>
      </c>
      <c r="AS18" s="2">
        <v>0</v>
      </c>
      <c r="AT18" s="3">
        <v>0</v>
      </c>
      <c r="AV18" s="2">
        <v>0</v>
      </c>
      <c r="AW18" s="3">
        <v>0</v>
      </c>
      <c r="AY18" s="2">
        <v>0</v>
      </c>
      <c r="AZ18" s="3">
        <v>0</v>
      </c>
      <c r="BB18" s="2">
        <v>0</v>
      </c>
      <c r="BC18" s="3">
        <v>0</v>
      </c>
      <c r="BE18" s="2" t="s">
        <v>152</v>
      </c>
      <c r="BF18" s="3">
        <v>3530</v>
      </c>
      <c r="BH18" s="2" t="s">
        <v>152</v>
      </c>
      <c r="BI18" s="3">
        <v>4500</v>
      </c>
      <c r="BK18" s="2" t="s">
        <v>152</v>
      </c>
      <c r="BL18" s="3">
        <v>3224</v>
      </c>
      <c r="BO18" s="2" t="s">
        <v>152</v>
      </c>
      <c r="BP18" s="3">
        <v>3898</v>
      </c>
      <c r="BS18" s="2" t="s">
        <v>152</v>
      </c>
      <c r="BT18" s="3">
        <v>3258</v>
      </c>
      <c r="BW18" s="2" t="s">
        <v>152</v>
      </c>
      <c r="BX18" s="3">
        <v>4411</v>
      </c>
      <c r="BZ18" s="2"/>
      <c r="CA18" s="3"/>
      <c r="CC18" s="2"/>
      <c r="CD18" s="3"/>
      <c r="CF18" s="2" t="s">
        <v>296</v>
      </c>
      <c r="CG18" s="24">
        <v>5138</v>
      </c>
      <c r="CI18" s="2"/>
      <c r="CJ18" s="3"/>
      <c r="CL18" s="2"/>
      <c r="CM18" s="3"/>
      <c r="CO18" s="2"/>
      <c r="CP18" s="3"/>
      <c r="CR18" s="2"/>
      <c r="CS18" s="3"/>
      <c r="CU18" s="2"/>
      <c r="CV18" s="3"/>
      <c r="CX18" s="2"/>
      <c r="CY18" s="3"/>
      <c r="DA18" s="2"/>
      <c r="DB18" s="3"/>
      <c r="DD18" s="2"/>
      <c r="DE18" s="3"/>
      <c r="DG18" s="2" t="s">
        <v>349</v>
      </c>
      <c r="DH18" s="3">
        <v>1800</v>
      </c>
      <c r="DJ18" s="2"/>
      <c r="DK18" s="3"/>
      <c r="DM18" s="2"/>
      <c r="DN18" s="3"/>
      <c r="DP18" s="2" t="s">
        <v>362</v>
      </c>
      <c r="DQ18" s="3">
        <v>14.6</v>
      </c>
      <c r="DS18" s="2"/>
      <c r="DT18" s="3"/>
      <c r="DV18" s="2"/>
      <c r="DW18" s="3"/>
      <c r="DY18" s="15"/>
      <c r="DZ18" s="5"/>
      <c r="EB18" s="15"/>
      <c r="EC18" s="5"/>
      <c r="EE18" s="15"/>
      <c r="EF18" s="5"/>
      <c r="EH18" s="15"/>
      <c r="EI18" s="5"/>
      <c r="EK18" s="15"/>
      <c r="EL18" s="5"/>
      <c r="EN18" s="15"/>
      <c r="EO18" s="5"/>
      <c r="EQ18" s="15" t="s">
        <v>401</v>
      </c>
      <c r="ER18" s="22">
        <v>1500</v>
      </c>
      <c r="ET18" s="15"/>
      <c r="EU18" s="22"/>
      <c r="EW18" s="15"/>
      <c r="EX18" s="22"/>
      <c r="FA18" s="15"/>
      <c r="FB18" s="5"/>
      <c r="FD18" s="15"/>
      <c r="FE18" s="5"/>
      <c r="FG18" s="15"/>
      <c r="FH18" s="5"/>
      <c r="FJ18" s="15"/>
      <c r="FK18" s="5"/>
      <c r="FM18" s="15"/>
      <c r="FN18" s="5"/>
      <c r="FP18" s="15"/>
      <c r="FQ18" s="5"/>
      <c r="FS18" s="15"/>
      <c r="FT18" s="5"/>
      <c r="FV18" s="15"/>
      <c r="FW18" s="5"/>
      <c r="FY18" s="15"/>
      <c r="FZ18" s="5"/>
      <c r="GB18" s="15"/>
      <c r="GC18" s="5"/>
      <c r="GE18" s="15"/>
      <c r="GF18" s="5"/>
      <c r="GH18" s="15"/>
      <c r="GI18" s="5"/>
      <c r="GK18" s="15"/>
      <c r="GL18" s="5"/>
      <c r="GN18" s="15"/>
      <c r="GO18" s="5"/>
      <c r="GQ18" s="15"/>
      <c r="GR18" s="5"/>
      <c r="GT18" s="15"/>
      <c r="GU18" s="5"/>
      <c r="GW18" s="2" t="s">
        <v>145</v>
      </c>
      <c r="GX18" s="3">
        <v>495</v>
      </c>
      <c r="GZ18" s="15"/>
      <c r="HA18" s="8"/>
      <c r="HC18" s="15"/>
      <c r="HD18" s="8"/>
      <c r="HF18" s="15"/>
      <c r="HG18" s="8"/>
      <c r="HI18" s="15" t="s">
        <v>472</v>
      </c>
      <c r="HJ18" s="28">
        <v>16923</v>
      </c>
      <c r="HL18" s="15"/>
      <c r="HM18" s="8"/>
      <c r="HO18" s="15"/>
      <c r="HP18" s="8"/>
      <c r="HR18" s="15"/>
      <c r="HS18" s="8"/>
      <c r="HU18" s="15"/>
      <c r="HV18" s="8"/>
      <c r="HX18" s="15"/>
      <c r="HY18" s="8"/>
      <c r="IA18" s="15"/>
      <c r="IB18" s="8"/>
      <c r="ID18" s="15" t="s">
        <v>481</v>
      </c>
      <c r="IE18" s="8">
        <v>2845</v>
      </c>
    </row>
    <row r="19" spans="3:239" ht="21">
      <c r="C19" s="2" t="s">
        <v>139</v>
      </c>
      <c r="D19" s="3">
        <v>74200</v>
      </c>
      <c r="F19" s="2" t="s">
        <v>153</v>
      </c>
      <c r="G19" s="3">
        <v>3560</v>
      </c>
      <c r="I19" s="2" t="s">
        <v>153</v>
      </c>
      <c r="J19" s="3">
        <v>560</v>
      </c>
      <c r="L19" s="2" t="s">
        <v>153</v>
      </c>
      <c r="M19" s="3">
        <v>60</v>
      </c>
      <c r="R19" s="2" t="s">
        <v>153</v>
      </c>
      <c r="S19" s="3">
        <v>47</v>
      </c>
      <c r="W19" s="2" t="s">
        <v>139</v>
      </c>
      <c r="X19" s="3">
        <v>400</v>
      </c>
      <c r="Z19" s="2" t="s">
        <v>139</v>
      </c>
      <c r="AA19" s="3">
        <v>392</v>
      </c>
      <c r="AC19" s="2" t="s">
        <v>139</v>
      </c>
      <c r="AD19" s="3">
        <v>315</v>
      </c>
      <c r="AG19" s="2" t="s">
        <v>139</v>
      </c>
      <c r="AH19" s="3">
        <v>289</v>
      </c>
      <c r="AJ19" s="2" t="s">
        <v>139</v>
      </c>
      <c r="AK19" s="3">
        <v>483</v>
      </c>
      <c r="AM19" s="2">
        <v>0</v>
      </c>
      <c r="AN19" s="3">
        <v>0</v>
      </c>
      <c r="AP19" s="2">
        <v>0</v>
      </c>
      <c r="AQ19" s="3">
        <v>0</v>
      </c>
      <c r="AS19" s="2">
        <v>0</v>
      </c>
      <c r="AT19" s="3">
        <v>0</v>
      </c>
      <c r="AV19" s="2">
        <v>0</v>
      </c>
      <c r="AW19" s="3">
        <v>0</v>
      </c>
      <c r="AY19" s="2">
        <v>0</v>
      </c>
      <c r="AZ19" s="3">
        <v>0</v>
      </c>
      <c r="BB19" s="2">
        <v>0</v>
      </c>
      <c r="BC19" s="3">
        <v>0</v>
      </c>
      <c r="BE19" s="2" t="s">
        <v>139</v>
      </c>
      <c r="BF19" s="3">
        <v>497</v>
      </c>
      <c r="BH19" s="2" t="s">
        <v>139</v>
      </c>
      <c r="BI19" s="3">
        <v>634</v>
      </c>
      <c r="BK19" s="2" t="s">
        <v>139</v>
      </c>
      <c r="BL19" s="3">
        <v>454</v>
      </c>
      <c r="BO19" s="2" t="s">
        <v>139</v>
      </c>
      <c r="BP19" s="3">
        <v>546</v>
      </c>
      <c r="BS19" s="2" t="s">
        <v>139</v>
      </c>
      <c r="BT19" s="3">
        <v>459</v>
      </c>
      <c r="BW19" s="2" t="s">
        <v>139</v>
      </c>
      <c r="BX19" s="3">
        <v>621</v>
      </c>
      <c r="BZ19" s="2"/>
      <c r="CA19" s="3"/>
      <c r="CC19" s="2" t="s">
        <v>286</v>
      </c>
      <c r="CD19" s="3">
        <v>8865</v>
      </c>
      <c r="CF19" s="2" t="s">
        <v>295</v>
      </c>
      <c r="CG19" s="24">
        <v>1850</v>
      </c>
      <c r="CI19" s="2"/>
      <c r="CJ19" s="3"/>
      <c r="CL19" s="2"/>
      <c r="CM19" s="3"/>
      <c r="CO19" s="2"/>
      <c r="CP19" s="3"/>
      <c r="CR19" s="2" t="s">
        <v>154</v>
      </c>
      <c r="CS19" s="3">
        <v>5390</v>
      </c>
      <c r="CU19" s="2"/>
      <c r="CV19" s="3"/>
      <c r="CX19" s="2" t="s">
        <v>355</v>
      </c>
      <c r="CY19" s="3">
        <v>2500</v>
      </c>
      <c r="DA19" s="2"/>
      <c r="DB19" s="3"/>
      <c r="DD19" s="2"/>
      <c r="DE19" s="3"/>
      <c r="DG19" s="2" t="s">
        <v>351</v>
      </c>
      <c r="DH19" s="3">
        <v>4060</v>
      </c>
      <c r="DJ19" s="2"/>
      <c r="DK19" s="3"/>
      <c r="DM19" s="2" t="s">
        <v>154</v>
      </c>
      <c r="DN19" s="3">
        <v>1938</v>
      </c>
      <c r="DP19" s="2" t="s">
        <v>44</v>
      </c>
      <c r="DQ19" s="3">
        <v>29.2</v>
      </c>
      <c r="DS19" s="2" t="s">
        <v>154</v>
      </c>
      <c r="DT19" s="24">
        <v>13765</v>
      </c>
      <c r="DV19" s="2" t="s">
        <v>154</v>
      </c>
      <c r="DW19" s="3">
        <v>6770</v>
      </c>
      <c r="DY19" s="2"/>
      <c r="DZ19" s="3"/>
      <c r="EB19" s="2" t="s">
        <v>83</v>
      </c>
      <c r="EC19" s="3">
        <v>230</v>
      </c>
      <c r="EE19" s="2" t="s">
        <v>83</v>
      </c>
      <c r="EF19" s="3">
        <v>230</v>
      </c>
      <c r="EH19" s="2" t="s">
        <v>83</v>
      </c>
      <c r="EI19" s="24">
        <v>230</v>
      </c>
      <c r="EK19" s="2" t="s">
        <v>83</v>
      </c>
      <c r="EL19" s="3">
        <v>230</v>
      </c>
      <c r="EN19" s="2"/>
      <c r="EO19" s="3"/>
      <c r="EQ19" s="2"/>
      <c r="ER19" s="3"/>
      <c r="ET19" s="2"/>
      <c r="EU19" s="3"/>
      <c r="EW19" s="2"/>
      <c r="EX19" s="3"/>
      <c r="FA19" s="2"/>
      <c r="FB19" s="3"/>
      <c r="FD19" s="2"/>
      <c r="FE19" s="3"/>
      <c r="FG19" s="2"/>
      <c r="FH19" s="3"/>
      <c r="FJ19" s="2"/>
      <c r="FK19" s="3"/>
      <c r="FM19" s="2"/>
      <c r="FN19" s="3"/>
      <c r="FP19" s="2"/>
      <c r="FQ19" s="3"/>
      <c r="FS19" s="2"/>
      <c r="FT19" s="3"/>
      <c r="FV19" s="2"/>
      <c r="FW19" s="3"/>
      <c r="FY19" s="2"/>
      <c r="FZ19" s="3"/>
      <c r="GB19" s="2"/>
      <c r="GC19" s="3"/>
      <c r="GE19" s="2"/>
      <c r="GF19" s="3"/>
      <c r="GH19" s="2"/>
      <c r="GI19" s="3"/>
      <c r="GK19" s="2"/>
      <c r="GL19" s="3"/>
      <c r="GN19" s="2"/>
      <c r="GO19" s="3"/>
      <c r="GQ19" s="2"/>
      <c r="GR19" s="3"/>
      <c r="GT19" s="2"/>
      <c r="GU19" s="3"/>
      <c r="GW19" s="2" t="s">
        <v>146</v>
      </c>
      <c r="GX19" s="3">
        <v>350</v>
      </c>
      <c r="GZ19" s="15"/>
      <c r="HA19" s="5"/>
      <c r="HC19" s="15"/>
      <c r="HD19" s="5"/>
      <c r="HF19" s="15"/>
      <c r="HG19" s="5"/>
      <c r="HI19" s="15"/>
      <c r="HJ19" s="5"/>
      <c r="HL19" s="15"/>
      <c r="HM19" s="5"/>
      <c r="HO19" s="15"/>
      <c r="HP19" s="5"/>
      <c r="HR19" s="15"/>
      <c r="HS19" s="5"/>
      <c r="HU19" s="15"/>
      <c r="HV19" s="5"/>
      <c r="HX19" s="15"/>
      <c r="HY19" s="22"/>
      <c r="IA19" s="15"/>
      <c r="IB19" s="22"/>
      <c r="ID19" s="15"/>
      <c r="IE19" s="22"/>
    </row>
    <row r="20" spans="3:239" ht="12.75">
      <c r="C20" s="2" t="s">
        <v>140</v>
      </c>
      <c r="D20" s="3">
        <v>69286</v>
      </c>
      <c r="F20" s="2" t="s">
        <v>154</v>
      </c>
      <c r="G20" s="3">
        <v>137940</v>
      </c>
      <c r="I20" s="2" t="s">
        <v>154</v>
      </c>
      <c r="J20" s="3">
        <v>61598</v>
      </c>
      <c r="L20" s="2" t="s">
        <v>154</v>
      </c>
      <c r="M20" s="3">
        <v>6622</v>
      </c>
      <c r="R20" s="2" t="s">
        <v>154</v>
      </c>
      <c r="S20" s="3">
        <v>5211</v>
      </c>
      <c r="W20" s="2" t="s">
        <v>153</v>
      </c>
      <c r="X20" s="3">
        <v>60</v>
      </c>
      <c r="Z20" s="2" t="s">
        <v>153</v>
      </c>
      <c r="AA20" s="3">
        <v>60</v>
      </c>
      <c r="AC20" s="2" t="s">
        <v>153</v>
      </c>
      <c r="AD20" s="3">
        <v>47</v>
      </c>
      <c r="AG20" s="2" t="s">
        <v>153</v>
      </c>
      <c r="AH20" s="3">
        <v>44</v>
      </c>
      <c r="AJ20" s="2" t="s">
        <v>153</v>
      </c>
      <c r="AK20" s="3">
        <v>73</v>
      </c>
      <c r="AM20" s="2">
        <v>0</v>
      </c>
      <c r="AN20" s="3">
        <v>0</v>
      </c>
      <c r="AP20" s="2">
        <v>0</v>
      </c>
      <c r="AQ20" s="3">
        <v>0</v>
      </c>
      <c r="AS20" s="2">
        <v>0</v>
      </c>
      <c r="AT20" s="3">
        <v>0</v>
      </c>
      <c r="AV20" s="2">
        <v>0</v>
      </c>
      <c r="AW20" s="3">
        <v>0</v>
      </c>
      <c r="AY20" s="2">
        <v>0</v>
      </c>
      <c r="AZ20" s="3">
        <v>0</v>
      </c>
      <c r="BB20" s="2">
        <v>0</v>
      </c>
      <c r="BC20" s="3">
        <v>0</v>
      </c>
      <c r="BE20" s="2" t="s">
        <v>153</v>
      </c>
      <c r="BF20" s="3">
        <v>80</v>
      </c>
      <c r="BH20" s="2" t="s">
        <v>153</v>
      </c>
      <c r="BI20" s="3">
        <v>102</v>
      </c>
      <c r="BK20" s="2" t="s">
        <v>153</v>
      </c>
      <c r="BL20" s="3">
        <v>75</v>
      </c>
      <c r="BO20" s="2" t="s">
        <v>153</v>
      </c>
      <c r="BP20" s="3">
        <v>89</v>
      </c>
      <c r="BS20" s="2" t="s">
        <v>153</v>
      </c>
      <c r="BT20" s="3">
        <v>74</v>
      </c>
      <c r="BW20" s="2" t="s">
        <v>153</v>
      </c>
      <c r="BX20" s="3">
        <v>100</v>
      </c>
      <c r="BZ20" s="2"/>
      <c r="CA20" s="3"/>
      <c r="CC20" s="2" t="s">
        <v>139</v>
      </c>
      <c r="CD20" s="3">
        <v>1241</v>
      </c>
      <c r="CF20" s="15" t="s">
        <v>290</v>
      </c>
      <c r="CG20" s="24">
        <v>500</v>
      </c>
      <c r="CI20" s="2"/>
      <c r="CJ20" s="3"/>
      <c r="CL20" s="2"/>
      <c r="CM20" s="3"/>
      <c r="CO20" s="15"/>
      <c r="CP20" s="3"/>
      <c r="CR20" s="2" t="s">
        <v>314</v>
      </c>
      <c r="CS20" s="3">
        <v>755</v>
      </c>
      <c r="CU20" s="2"/>
      <c r="CV20" s="3"/>
      <c r="CX20" s="2" t="s">
        <v>200</v>
      </c>
      <c r="CY20" s="3">
        <v>3314</v>
      </c>
      <c r="DA20" s="2"/>
      <c r="DB20" s="3"/>
      <c r="DD20" s="2" t="s">
        <v>301</v>
      </c>
      <c r="DE20" s="3">
        <v>6062</v>
      </c>
      <c r="DG20" s="2" t="s">
        <v>350</v>
      </c>
      <c r="DH20" s="3">
        <v>5246</v>
      </c>
      <c r="DJ20" s="2"/>
      <c r="DK20" s="3"/>
      <c r="DM20" s="2" t="s">
        <v>314</v>
      </c>
      <c r="DN20" s="3">
        <v>508</v>
      </c>
      <c r="DP20" s="2" t="s">
        <v>117</v>
      </c>
      <c r="DQ20" s="3">
        <v>29.2</v>
      </c>
      <c r="DS20" s="2" t="s">
        <v>314</v>
      </c>
      <c r="DT20" s="24">
        <v>3606</v>
      </c>
      <c r="DV20" s="2" t="s">
        <v>314</v>
      </c>
      <c r="DW20" s="3">
        <v>1774</v>
      </c>
      <c r="DY20" s="2" t="s">
        <v>154</v>
      </c>
      <c r="DZ20" s="3">
        <v>9968</v>
      </c>
      <c r="EB20" s="2" t="s">
        <v>154</v>
      </c>
      <c r="EC20" s="3">
        <v>9011</v>
      </c>
      <c r="EE20" s="2" t="s">
        <v>154</v>
      </c>
      <c r="EF20" s="3">
        <v>12200</v>
      </c>
      <c r="EH20" s="2" t="s">
        <v>154</v>
      </c>
      <c r="EI20" s="24">
        <v>12446</v>
      </c>
      <c r="EK20" s="2" t="s">
        <v>154</v>
      </c>
      <c r="EL20" s="3">
        <v>8916</v>
      </c>
      <c r="EN20" s="2"/>
      <c r="EO20" s="3"/>
      <c r="EQ20" s="2"/>
      <c r="ER20" s="3"/>
      <c r="ET20" s="2"/>
      <c r="EU20" s="3"/>
      <c r="EW20" s="2"/>
      <c r="EX20" s="3"/>
      <c r="FA20" s="2"/>
      <c r="FB20" s="3"/>
      <c r="FD20" s="2"/>
      <c r="FE20" s="3"/>
      <c r="FG20" s="2"/>
      <c r="FH20" s="3"/>
      <c r="FJ20" s="2"/>
      <c r="FK20" s="3"/>
      <c r="FM20" s="2"/>
      <c r="FN20" s="3"/>
      <c r="FP20" s="2"/>
      <c r="FQ20" s="3"/>
      <c r="FS20" s="2"/>
      <c r="FT20" s="3"/>
      <c r="FV20" s="2"/>
      <c r="FW20" s="3"/>
      <c r="FY20" s="2"/>
      <c r="FZ20" s="3"/>
      <c r="GB20" s="2"/>
      <c r="GC20" s="3"/>
      <c r="GE20" s="2"/>
      <c r="GF20" s="3"/>
      <c r="GH20" s="2"/>
      <c r="GI20" s="3"/>
      <c r="GK20" s="2"/>
      <c r="GL20" s="3"/>
      <c r="GN20" s="2"/>
      <c r="GO20" s="3"/>
      <c r="GQ20" s="2"/>
      <c r="GR20" s="3"/>
      <c r="GT20" s="2"/>
      <c r="GU20" s="3"/>
      <c r="GW20" s="2" t="s">
        <v>147</v>
      </c>
      <c r="GX20" s="3">
        <v>109</v>
      </c>
      <c r="GZ20" s="2"/>
      <c r="HA20" s="3"/>
      <c r="HC20" s="2"/>
      <c r="HD20" s="3"/>
      <c r="HF20" s="2"/>
      <c r="HG20" s="3"/>
      <c r="HI20" s="2" t="s">
        <v>83</v>
      </c>
      <c r="HJ20" s="3"/>
      <c r="HL20" s="2" t="s">
        <v>83</v>
      </c>
      <c r="HM20" s="24"/>
      <c r="HO20" s="2"/>
      <c r="HP20" s="3"/>
      <c r="HR20" s="2" t="s">
        <v>83</v>
      </c>
      <c r="HS20" s="3"/>
      <c r="HU20" s="2"/>
      <c r="HV20" s="3"/>
      <c r="HX20" s="2"/>
      <c r="HY20" s="3"/>
      <c r="IA20" s="2"/>
      <c r="IB20" s="3"/>
      <c r="ID20" s="2"/>
      <c r="IE20" s="3"/>
    </row>
    <row r="21" spans="3:239" ht="12.75">
      <c r="C21" s="2" t="s">
        <v>141</v>
      </c>
      <c r="D21" s="3">
        <v>4200</v>
      </c>
      <c r="F21" s="2" t="s">
        <v>139</v>
      </c>
      <c r="G21" s="3">
        <v>19312</v>
      </c>
      <c r="I21" s="2" t="s">
        <v>139</v>
      </c>
      <c r="J21" s="3">
        <v>8623</v>
      </c>
      <c r="L21" s="2" t="s">
        <v>139</v>
      </c>
      <c r="M21" s="3">
        <v>927</v>
      </c>
      <c r="R21" s="2" t="s">
        <v>139</v>
      </c>
      <c r="S21" s="3">
        <v>730</v>
      </c>
      <c r="W21" s="2" t="s">
        <v>154</v>
      </c>
      <c r="X21" s="3">
        <v>6622</v>
      </c>
      <c r="Z21" s="2" t="s">
        <v>154</v>
      </c>
      <c r="AA21" s="3">
        <v>6520</v>
      </c>
      <c r="AC21" s="2" t="s">
        <v>154</v>
      </c>
      <c r="AD21" s="3">
        <v>5211</v>
      </c>
      <c r="AG21" s="2" t="s">
        <v>154</v>
      </c>
      <c r="AH21" s="3">
        <v>4792</v>
      </c>
      <c r="AJ21" s="2" t="s">
        <v>154</v>
      </c>
      <c r="AK21" s="3">
        <v>7991</v>
      </c>
      <c r="AM21" s="2">
        <v>0</v>
      </c>
      <c r="AN21" s="3">
        <v>0</v>
      </c>
      <c r="AP21" s="2">
        <v>0</v>
      </c>
      <c r="AQ21" s="3">
        <v>0</v>
      </c>
      <c r="AS21" s="2">
        <v>0</v>
      </c>
      <c r="AT21" s="3">
        <v>0</v>
      </c>
      <c r="AV21" s="2">
        <v>0</v>
      </c>
      <c r="AW21" s="3">
        <v>0</v>
      </c>
      <c r="AY21" s="2">
        <v>0</v>
      </c>
      <c r="AZ21" s="3">
        <v>0</v>
      </c>
      <c r="BB21" s="2">
        <v>0</v>
      </c>
      <c r="BC21" s="3">
        <v>0</v>
      </c>
      <c r="BE21" s="2" t="s">
        <v>154</v>
      </c>
      <c r="BF21" s="3">
        <v>8126</v>
      </c>
      <c r="BH21" s="2" t="s">
        <v>154</v>
      </c>
      <c r="BI21" s="3">
        <v>10359</v>
      </c>
      <c r="BK21" s="2" t="s">
        <v>154</v>
      </c>
      <c r="BL21" s="3">
        <v>7421</v>
      </c>
      <c r="BO21" s="2" t="s">
        <v>154</v>
      </c>
      <c r="BP21" s="3">
        <v>8975</v>
      </c>
      <c r="BS21" s="2" t="s">
        <v>154</v>
      </c>
      <c r="BT21" s="3">
        <v>7500</v>
      </c>
      <c r="BW21" s="2" t="s">
        <v>154</v>
      </c>
      <c r="BX21" s="3">
        <v>10155</v>
      </c>
      <c r="BZ21" s="2" t="s">
        <v>154</v>
      </c>
      <c r="CA21" s="3">
        <v>5430</v>
      </c>
      <c r="CC21" s="2" t="s">
        <v>154</v>
      </c>
      <c r="CD21" s="3">
        <v>18298</v>
      </c>
      <c r="CF21" s="2" t="s">
        <v>260</v>
      </c>
      <c r="CG21" s="24">
        <v>11079</v>
      </c>
      <c r="CI21" s="2" t="s">
        <v>286</v>
      </c>
      <c r="CJ21" s="3">
        <v>2810</v>
      </c>
      <c r="CL21" s="2" t="s">
        <v>286</v>
      </c>
      <c r="CM21" s="3">
        <v>2950</v>
      </c>
      <c r="CO21" s="2" t="s">
        <v>260</v>
      </c>
      <c r="CP21" s="3">
        <v>4820</v>
      </c>
      <c r="CR21" s="2" t="s">
        <v>286</v>
      </c>
      <c r="CS21" s="3">
        <v>2950</v>
      </c>
      <c r="CU21" s="2"/>
      <c r="CV21" s="3"/>
      <c r="CX21" s="2" t="s">
        <v>325</v>
      </c>
      <c r="CY21" s="3">
        <v>2000</v>
      </c>
      <c r="DA21" s="2" t="s">
        <v>266</v>
      </c>
      <c r="DB21" s="3">
        <v>590</v>
      </c>
      <c r="DD21" s="2"/>
      <c r="DE21" s="3"/>
      <c r="DG21" s="2" t="s">
        <v>285</v>
      </c>
      <c r="DH21" s="3">
        <v>1875</v>
      </c>
      <c r="DJ21" s="2" t="s">
        <v>266</v>
      </c>
      <c r="DK21" s="3"/>
      <c r="DM21" s="2" t="s">
        <v>286</v>
      </c>
      <c r="DN21" s="3">
        <v>605</v>
      </c>
      <c r="DP21" s="2" t="s">
        <v>118</v>
      </c>
      <c r="DQ21" s="3">
        <v>43.8</v>
      </c>
      <c r="DS21" s="2" t="s">
        <v>286</v>
      </c>
      <c r="DT21" s="24">
        <v>5946</v>
      </c>
      <c r="DV21" s="2" t="s">
        <v>286</v>
      </c>
      <c r="DW21" s="3">
        <v>2940</v>
      </c>
      <c r="DY21" s="2" t="s">
        <v>314</v>
      </c>
      <c r="DZ21" s="3">
        <v>2611</v>
      </c>
      <c r="EB21" s="2" t="s">
        <v>314</v>
      </c>
      <c r="EC21" s="3">
        <v>2361</v>
      </c>
      <c r="EE21" s="2" t="s">
        <v>314</v>
      </c>
      <c r="EF21" s="3">
        <v>3196</v>
      </c>
      <c r="EH21" s="2" t="s">
        <v>314</v>
      </c>
      <c r="EI21" s="24">
        <v>3261</v>
      </c>
      <c r="EK21" s="2" t="s">
        <v>314</v>
      </c>
      <c r="EL21" s="3">
        <v>2336</v>
      </c>
      <c r="EN21" s="2"/>
      <c r="EO21" s="3"/>
      <c r="EQ21" s="2"/>
      <c r="ER21" s="3"/>
      <c r="ET21" s="2"/>
      <c r="EU21" s="3"/>
      <c r="EW21" s="2"/>
      <c r="EX21" s="3"/>
      <c r="FA21" s="15"/>
      <c r="FB21" s="3"/>
      <c r="FD21" s="15" t="s">
        <v>406</v>
      </c>
      <c r="FE21" s="24">
        <v>460</v>
      </c>
      <c r="FG21" s="2"/>
      <c r="FH21" s="3"/>
      <c r="FJ21" s="2"/>
      <c r="FK21" s="3"/>
      <c r="FM21" s="2" t="s">
        <v>83</v>
      </c>
      <c r="FN21" s="24">
        <v>150</v>
      </c>
      <c r="FP21" s="2" t="s">
        <v>83</v>
      </c>
      <c r="FQ21" s="24">
        <v>150</v>
      </c>
      <c r="FS21" s="2" t="s">
        <v>83</v>
      </c>
      <c r="FT21" s="24">
        <v>400</v>
      </c>
      <c r="FV21" s="2" t="s">
        <v>83</v>
      </c>
      <c r="FW21" s="24">
        <v>400</v>
      </c>
      <c r="FY21" s="2"/>
      <c r="FZ21" s="3"/>
      <c r="GB21" s="2"/>
      <c r="GC21" s="3"/>
      <c r="GE21" s="2"/>
      <c r="GF21" s="3"/>
      <c r="GH21" s="2"/>
      <c r="GI21" s="24"/>
      <c r="GK21" s="15"/>
      <c r="GL21" s="3"/>
      <c r="GN21" s="15"/>
      <c r="GO21" s="3"/>
      <c r="GQ21" s="15"/>
      <c r="GR21" s="3"/>
      <c r="GT21" s="2"/>
      <c r="GU21" s="3"/>
      <c r="GW21" s="2"/>
      <c r="GX21" s="3"/>
      <c r="GZ21" s="2" t="s">
        <v>154</v>
      </c>
      <c r="HA21" s="24">
        <v>5006</v>
      </c>
      <c r="HC21" s="2"/>
      <c r="HD21" s="3"/>
      <c r="HF21" s="2"/>
      <c r="HG21" s="3"/>
      <c r="HI21" s="2" t="s">
        <v>154</v>
      </c>
      <c r="HJ21" s="3">
        <v>6592</v>
      </c>
      <c r="HL21" s="2" t="s">
        <v>154</v>
      </c>
      <c r="HM21" s="24">
        <v>4150</v>
      </c>
      <c r="HO21" s="2"/>
      <c r="HP21" s="3"/>
      <c r="HR21" s="2" t="s">
        <v>154</v>
      </c>
      <c r="HS21" s="3"/>
      <c r="HU21" s="2"/>
      <c r="HV21" s="3"/>
      <c r="HX21" s="2"/>
      <c r="HY21" s="3"/>
      <c r="IA21" s="2"/>
      <c r="IB21" s="3"/>
      <c r="ID21" s="2"/>
      <c r="IE21" s="3"/>
    </row>
    <row r="22" spans="3:239" ht="12.75">
      <c r="C22" s="2" t="s">
        <v>142</v>
      </c>
      <c r="D22" s="3">
        <v>5200</v>
      </c>
      <c r="F22" s="2" t="s">
        <v>155</v>
      </c>
      <c r="G22" s="3">
        <v>137928</v>
      </c>
      <c r="I22" s="2" t="s">
        <v>177</v>
      </c>
      <c r="J22" s="3">
        <v>2620</v>
      </c>
      <c r="L22" s="2" t="s">
        <v>177</v>
      </c>
      <c r="M22" s="3">
        <v>282</v>
      </c>
      <c r="R22" s="2" t="s">
        <v>177</v>
      </c>
      <c r="S22" s="3">
        <v>222</v>
      </c>
      <c r="W22" s="2" t="s">
        <v>139</v>
      </c>
      <c r="X22" s="3">
        <v>927</v>
      </c>
      <c r="Z22" s="2" t="s">
        <v>139</v>
      </c>
      <c r="AA22" s="3">
        <v>913</v>
      </c>
      <c r="AC22" s="2" t="s">
        <v>139</v>
      </c>
      <c r="AD22" s="3">
        <v>730</v>
      </c>
      <c r="AG22" s="2" t="s">
        <v>139</v>
      </c>
      <c r="AH22" s="3">
        <v>671</v>
      </c>
      <c r="AJ22" s="2" t="s">
        <v>139</v>
      </c>
      <c r="AK22" s="3">
        <v>1119</v>
      </c>
      <c r="AM22" s="2">
        <v>0</v>
      </c>
      <c r="AN22" s="3">
        <v>0</v>
      </c>
      <c r="AP22" s="2">
        <v>0</v>
      </c>
      <c r="AQ22" s="3">
        <v>0</v>
      </c>
      <c r="AS22" s="2">
        <v>0</v>
      </c>
      <c r="AT22" s="3">
        <v>0</v>
      </c>
      <c r="AV22" s="2">
        <v>0</v>
      </c>
      <c r="AW22" s="3">
        <v>0</v>
      </c>
      <c r="AY22" s="2">
        <v>0</v>
      </c>
      <c r="AZ22" s="3">
        <v>0</v>
      </c>
      <c r="BB22" s="2">
        <v>0</v>
      </c>
      <c r="BC22" s="3">
        <v>0</v>
      </c>
      <c r="BE22" s="2" t="s">
        <v>139</v>
      </c>
      <c r="BF22" s="3">
        <v>1140</v>
      </c>
      <c r="BH22" s="2" t="s">
        <v>139</v>
      </c>
      <c r="BI22" s="3">
        <v>1453</v>
      </c>
      <c r="BK22" s="2" t="s">
        <v>139</v>
      </c>
      <c r="BL22" s="3">
        <v>1039</v>
      </c>
      <c r="BO22" s="2" t="s">
        <v>139</v>
      </c>
      <c r="BP22" s="3">
        <v>1257</v>
      </c>
      <c r="BS22" s="2" t="s">
        <v>139</v>
      </c>
      <c r="BT22" s="3">
        <v>1052</v>
      </c>
      <c r="BW22" s="2" t="s">
        <v>139</v>
      </c>
      <c r="BX22" s="3">
        <v>1425</v>
      </c>
      <c r="BZ22" s="2" t="s">
        <v>139</v>
      </c>
      <c r="CA22" s="3">
        <v>760</v>
      </c>
      <c r="CC22" s="2" t="s">
        <v>139</v>
      </c>
      <c r="CD22" s="3">
        <v>2562</v>
      </c>
      <c r="CF22" s="2" t="s">
        <v>227</v>
      </c>
      <c r="CG22" s="24">
        <v>53304</v>
      </c>
      <c r="CI22" s="2" t="s">
        <v>139</v>
      </c>
      <c r="CJ22" s="3">
        <v>393</v>
      </c>
      <c r="CL22" s="2" t="s">
        <v>139</v>
      </c>
      <c r="CM22" s="3">
        <v>413</v>
      </c>
      <c r="CO22" s="2" t="s">
        <v>227</v>
      </c>
      <c r="CP22" s="3">
        <v>32182</v>
      </c>
      <c r="CR22" s="2" t="s">
        <v>139</v>
      </c>
      <c r="CS22" s="3">
        <v>413</v>
      </c>
      <c r="CU22" s="2"/>
      <c r="CV22" s="3"/>
      <c r="CX22" s="2" t="s">
        <v>324</v>
      </c>
      <c r="CY22" s="3">
        <v>320</v>
      </c>
      <c r="DA22" s="2" t="s">
        <v>335</v>
      </c>
      <c r="DB22" s="3">
        <v>273</v>
      </c>
      <c r="DD22" s="2" t="s">
        <v>324</v>
      </c>
      <c r="DE22" s="3">
        <v>240</v>
      </c>
      <c r="DG22" s="2" t="s">
        <v>324</v>
      </c>
      <c r="DH22" s="3">
        <v>240</v>
      </c>
      <c r="DJ22" s="2" t="s">
        <v>335</v>
      </c>
      <c r="DK22" s="3"/>
      <c r="DM22" s="2" t="s">
        <v>139</v>
      </c>
      <c r="DN22" s="3">
        <v>159</v>
      </c>
      <c r="DP22" s="2" t="s">
        <v>360</v>
      </c>
      <c r="DQ22" s="3">
        <v>43.8</v>
      </c>
      <c r="DS22" s="2" t="s">
        <v>139</v>
      </c>
      <c r="DT22" s="24">
        <v>1558</v>
      </c>
      <c r="DV22" s="2" t="s">
        <v>139</v>
      </c>
      <c r="DW22" s="3">
        <v>770</v>
      </c>
      <c r="DY22" s="2" t="s">
        <v>286</v>
      </c>
      <c r="DZ22" s="3">
        <v>4305</v>
      </c>
      <c r="EB22" s="2" t="s">
        <v>286</v>
      </c>
      <c r="EC22" s="3">
        <v>3892</v>
      </c>
      <c r="EE22" s="2" t="s">
        <v>286</v>
      </c>
      <c r="EF22" s="3">
        <v>5269</v>
      </c>
      <c r="EH22" s="2" t="s">
        <v>286</v>
      </c>
      <c r="EI22" s="24">
        <v>5375</v>
      </c>
      <c r="EK22" s="2" t="s">
        <v>286</v>
      </c>
      <c r="EL22" s="3">
        <v>3851</v>
      </c>
      <c r="EN22" s="2"/>
      <c r="EO22" s="3"/>
      <c r="EQ22" s="2"/>
      <c r="ER22" s="3"/>
      <c r="ET22" s="2"/>
      <c r="EU22" s="3"/>
      <c r="EW22" s="2"/>
      <c r="EX22" s="3"/>
      <c r="FA22" s="2" t="s">
        <v>260</v>
      </c>
      <c r="FB22" s="24">
        <v>13053</v>
      </c>
      <c r="FD22" s="2" t="s">
        <v>260</v>
      </c>
      <c r="FE22" s="24">
        <v>5676</v>
      </c>
      <c r="FG22" s="2" t="s">
        <v>154</v>
      </c>
      <c r="FH22" s="24">
        <v>4782</v>
      </c>
      <c r="FJ22" s="2"/>
      <c r="FK22" s="3"/>
      <c r="FM22" s="2" t="s">
        <v>418</v>
      </c>
      <c r="FN22" s="24">
        <v>650</v>
      </c>
      <c r="FP22" s="2" t="s">
        <v>418</v>
      </c>
      <c r="FQ22" s="24">
        <v>650</v>
      </c>
      <c r="FS22" s="2" t="s">
        <v>418</v>
      </c>
      <c r="FT22" s="24">
        <v>1900</v>
      </c>
      <c r="FV22" s="2" t="s">
        <v>418</v>
      </c>
      <c r="FW22" s="24">
        <v>1900</v>
      </c>
      <c r="FY22" s="2"/>
      <c r="FZ22" s="3"/>
      <c r="GB22" s="2"/>
      <c r="GC22" s="3"/>
      <c r="GE22" s="2"/>
      <c r="GF22" s="3"/>
      <c r="GH22" s="2"/>
      <c r="GI22" s="24"/>
      <c r="GK22" s="2"/>
      <c r="GL22" s="24"/>
      <c r="GN22" s="2"/>
      <c r="GO22" s="24"/>
      <c r="GQ22" s="2"/>
      <c r="GR22" s="24"/>
      <c r="GT22" s="2" t="s">
        <v>286</v>
      </c>
      <c r="GU22" s="3">
        <v>3096</v>
      </c>
      <c r="GW22" s="2"/>
      <c r="GX22" s="3"/>
      <c r="GZ22" s="2" t="s">
        <v>314</v>
      </c>
      <c r="HA22" s="24">
        <v>1011</v>
      </c>
      <c r="HC22" s="2"/>
      <c r="HD22" s="3"/>
      <c r="HF22" s="2"/>
      <c r="HG22" s="3"/>
      <c r="HI22" s="2" t="s">
        <v>314</v>
      </c>
      <c r="HJ22" s="3">
        <v>1727</v>
      </c>
      <c r="HL22" s="2" t="s">
        <v>314</v>
      </c>
      <c r="HM22" s="24">
        <v>838</v>
      </c>
      <c r="HO22" s="15"/>
      <c r="HP22" s="3"/>
      <c r="HR22" s="2" t="s">
        <v>314</v>
      </c>
      <c r="HS22" s="3"/>
      <c r="HU22" s="15" t="s">
        <v>476</v>
      </c>
      <c r="HV22" s="24">
        <v>1800</v>
      </c>
      <c r="HX22" s="2"/>
      <c r="HY22" s="3"/>
      <c r="IA22" s="2"/>
      <c r="IB22" s="3"/>
      <c r="ID22" s="2"/>
      <c r="IE22" s="3"/>
    </row>
    <row r="23" spans="3:239" ht="12.75">
      <c r="C23" s="2" t="s">
        <v>143</v>
      </c>
      <c r="D23" s="3">
        <v>14000</v>
      </c>
      <c r="F23" s="2" t="s">
        <v>139</v>
      </c>
      <c r="G23" s="3">
        <v>19310</v>
      </c>
      <c r="I23" s="2" t="s">
        <v>178</v>
      </c>
      <c r="J23" s="3">
        <v>210</v>
      </c>
      <c r="L23" s="2" t="s">
        <v>178</v>
      </c>
      <c r="M23" s="3">
        <v>22</v>
      </c>
      <c r="R23" s="2" t="s">
        <v>178</v>
      </c>
      <c r="S23" s="3">
        <v>18</v>
      </c>
      <c r="W23" s="2" t="s">
        <v>177</v>
      </c>
      <c r="X23" s="3">
        <v>282</v>
      </c>
      <c r="Z23" s="2" t="s">
        <v>177</v>
      </c>
      <c r="AA23" s="3">
        <v>282</v>
      </c>
      <c r="AC23" s="2" t="s">
        <v>177</v>
      </c>
      <c r="AD23" s="3">
        <v>222</v>
      </c>
      <c r="AG23" s="2" t="s">
        <v>177</v>
      </c>
      <c r="AH23" s="3">
        <v>204</v>
      </c>
      <c r="AJ23" s="2" t="s">
        <v>177</v>
      </c>
      <c r="AK23" s="3">
        <v>340</v>
      </c>
      <c r="AM23" s="2">
        <v>0</v>
      </c>
      <c r="AN23" s="3">
        <v>0</v>
      </c>
      <c r="AP23" s="2">
        <v>0</v>
      </c>
      <c r="AQ23" s="3">
        <v>0</v>
      </c>
      <c r="AS23" s="2">
        <v>0</v>
      </c>
      <c r="AT23" s="3">
        <v>0</v>
      </c>
      <c r="AV23" s="2">
        <v>0</v>
      </c>
      <c r="AW23" s="3">
        <v>0</v>
      </c>
      <c r="AY23" s="2">
        <v>0</v>
      </c>
      <c r="AZ23" s="3">
        <v>0</v>
      </c>
      <c r="BB23" s="2">
        <v>0</v>
      </c>
      <c r="BC23" s="3">
        <v>0</v>
      </c>
      <c r="BE23" s="2" t="s">
        <v>258</v>
      </c>
      <c r="BF23" s="3">
        <v>146</v>
      </c>
      <c r="BH23" s="2" t="s">
        <v>258</v>
      </c>
      <c r="BI23" s="3">
        <v>186</v>
      </c>
      <c r="BK23" s="2" t="s">
        <v>258</v>
      </c>
      <c r="BL23" s="3">
        <v>133</v>
      </c>
      <c r="BO23" s="2" t="s">
        <v>258</v>
      </c>
      <c r="BP23" s="3">
        <v>161</v>
      </c>
      <c r="BS23" s="2" t="s">
        <v>258</v>
      </c>
      <c r="BT23" s="3">
        <v>135</v>
      </c>
      <c r="BW23" s="2" t="s">
        <v>258</v>
      </c>
      <c r="BX23" s="3">
        <v>183</v>
      </c>
      <c r="BZ23" s="2" t="s">
        <v>258</v>
      </c>
      <c r="CA23" s="3">
        <v>110</v>
      </c>
      <c r="CC23" s="2" t="s">
        <v>258</v>
      </c>
      <c r="CD23" s="3">
        <v>385</v>
      </c>
      <c r="CF23" s="2"/>
      <c r="CG23" s="3"/>
      <c r="CI23" s="2"/>
      <c r="CJ23" s="3"/>
      <c r="CL23" s="2"/>
      <c r="CM23" s="3"/>
      <c r="CO23" s="2"/>
      <c r="CP23" s="3"/>
      <c r="CR23" s="2" t="s">
        <v>315</v>
      </c>
      <c r="CS23" s="3">
        <v>1079</v>
      </c>
      <c r="CU23" s="2"/>
      <c r="CV23" s="3"/>
      <c r="CX23" s="2" t="s">
        <v>323</v>
      </c>
      <c r="CY23" s="3">
        <v>2340</v>
      </c>
      <c r="DA23" s="2" t="s">
        <v>333</v>
      </c>
      <c r="DB23" s="3">
        <v>40</v>
      </c>
      <c r="DD23" s="2" t="s">
        <v>233</v>
      </c>
      <c r="DE23" s="3">
        <v>1426</v>
      </c>
      <c r="DG23" s="2" t="s">
        <v>233</v>
      </c>
      <c r="DH23" s="3"/>
      <c r="DJ23" s="2" t="s">
        <v>333</v>
      </c>
      <c r="DK23" s="3"/>
      <c r="DM23" s="2" t="s">
        <v>315</v>
      </c>
      <c r="DN23" s="3">
        <v>60</v>
      </c>
      <c r="DP23" s="2" t="s">
        <v>361</v>
      </c>
      <c r="DQ23" s="3">
        <v>48.3</v>
      </c>
      <c r="DS23" s="2" t="s">
        <v>315</v>
      </c>
      <c r="DT23" s="24">
        <v>380</v>
      </c>
      <c r="DV23" s="2" t="s">
        <v>315</v>
      </c>
      <c r="DW23" s="3">
        <v>360</v>
      </c>
      <c r="DY23" s="2" t="s">
        <v>139</v>
      </c>
      <c r="DZ23" s="3">
        <v>1128</v>
      </c>
      <c r="EB23" s="2" t="s">
        <v>139</v>
      </c>
      <c r="EC23" s="3">
        <v>1020</v>
      </c>
      <c r="EE23" s="2" t="s">
        <v>139</v>
      </c>
      <c r="EF23" s="3">
        <v>1380</v>
      </c>
      <c r="EH23" s="2" t="s">
        <v>139</v>
      </c>
      <c r="EI23" s="24">
        <v>1408</v>
      </c>
      <c r="EK23" s="2" t="s">
        <v>139</v>
      </c>
      <c r="EL23" s="3">
        <v>1009</v>
      </c>
      <c r="EN23" s="2"/>
      <c r="EO23" s="3"/>
      <c r="EQ23" s="2"/>
      <c r="ER23" s="3"/>
      <c r="ET23" s="2"/>
      <c r="EU23" s="3"/>
      <c r="EW23" s="2"/>
      <c r="EX23" s="3"/>
      <c r="FA23" s="2" t="s">
        <v>227</v>
      </c>
      <c r="FB23" s="24">
        <v>58500</v>
      </c>
      <c r="FD23" s="2" t="s">
        <v>227</v>
      </c>
      <c r="FE23" s="24">
        <v>29580</v>
      </c>
      <c r="FG23" s="2" t="s">
        <v>139</v>
      </c>
      <c r="FH23" s="24">
        <v>1253</v>
      </c>
      <c r="FJ23" s="2" t="s">
        <v>335</v>
      </c>
      <c r="FK23" s="24">
        <v>273</v>
      </c>
      <c r="FM23" s="2" t="s">
        <v>335</v>
      </c>
      <c r="FN23" s="24">
        <v>290</v>
      </c>
      <c r="FP23" s="2" t="s">
        <v>335</v>
      </c>
      <c r="FQ23" s="24">
        <v>290</v>
      </c>
      <c r="FS23" s="2" t="s">
        <v>335</v>
      </c>
      <c r="FT23" s="24">
        <v>290</v>
      </c>
      <c r="FV23" s="2" t="s">
        <v>335</v>
      </c>
      <c r="FW23" s="24">
        <v>290</v>
      </c>
      <c r="FY23" s="2"/>
      <c r="FZ23" s="3"/>
      <c r="GB23" s="2"/>
      <c r="GC23" s="3"/>
      <c r="GE23" s="2"/>
      <c r="GF23" s="3"/>
      <c r="GH23" s="2" t="s">
        <v>335</v>
      </c>
      <c r="GI23" s="24">
        <v>230</v>
      </c>
      <c r="GK23" s="2" t="s">
        <v>227</v>
      </c>
      <c r="GL23" s="24">
        <v>79300</v>
      </c>
      <c r="GN23" s="2" t="s">
        <v>227</v>
      </c>
      <c r="GO23" s="24">
        <v>79950</v>
      </c>
      <c r="GQ23" s="2"/>
      <c r="GR23" s="24"/>
      <c r="GT23" s="2" t="s">
        <v>139</v>
      </c>
      <c r="GU23" s="3">
        <v>805</v>
      </c>
      <c r="GW23" s="2" t="s">
        <v>148</v>
      </c>
      <c r="GX23" s="3">
        <v>328</v>
      </c>
      <c r="GZ23" s="2" t="s">
        <v>286</v>
      </c>
      <c r="HA23" s="24">
        <v>2162</v>
      </c>
      <c r="HC23" s="2"/>
      <c r="HD23" s="3"/>
      <c r="HF23" s="2"/>
      <c r="HG23" s="3"/>
      <c r="HI23" s="2" t="s">
        <v>286</v>
      </c>
      <c r="HJ23" s="3">
        <v>2834</v>
      </c>
      <c r="HL23" s="2" t="s">
        <v>286</v>
      </c>
      <c r="HM23" s="24">
        <v>1770</v>
      </c>
      <c r="HO23" s="2"/>
      <c r="HP23" s="24"/>
      <c r="HR23" s="2" t="s">
        <v>286</v>
      </c>
      <c r="HS23" s="3"/>
      <c r="HU23" s="2" t="s">
        <v>260</v>
      </c>
      <c r="HV23" s="24">
        <v>3784</v>
      </c>
      <c r="HX23" s="2"/>
      <c r="HY23" s="3"/>
      <c r="IA23" s="2"/>
      <c r="IB23" s="3"/>
      <c r="ID23" s="2"/>
      <c r="IE23" s="3"/>
    </row>
    <row r="24" spans="3:239" ht="12.75">
      <c r="C24" s="2" t="s">
        <v>144</v>
      </c>
      <c r="D24" s="3">
        <v>1800</v>
      </c>
      <c r="F24" s="2" t="s">
        <v>156</v>
      </c>
      <c r="G24" s="3">
        <v>6500</v>
      </c>
      <c r="I24" s="2" t="s">
        <v>179</v>
      </c>
      <c r="J24" s="3">
        <v>550</v>
      </c>
      <c r="L24" s="2" t="s">
        <v>179</v>
      </c>
      <c r="M24" s="3">
        <v>59</v>
      </c>
      <c r="R24" s="2" t="s">
        <v>179</v>
      </c>
      <c r="S24" s="3">
        <v>47</v>
      </c>
      <c r="W24" s="2" t="s">
        <v>178</v>
      </c>
      <c r="X24" s="3">
        <v>22</v>
      </c>
      <c r="Z24" s="2" t="s">
        <v>178</v>
      </c>
      <c r="AA24" s="3">
        <v>22</v>
      </c>
      <c r="AC24" s="2" t="s">
        <v>178</v>
      </c>
      <c r="AD24" s="3">
        <v>18</v>
      </c>
      <c r="AG24" s="2" t="s">
        <v>178</v>
      </c>
      <c r="AH24" s="3">
        <v>16</v>
      </c>
      <c r="AJ24" s="2" t="s">
        <v>178</v>
      </c>
      <c r="AK24" s="3">
        <v>27</v>
      </c>
      <c r="AM24" s="2">
        <v>0</v>
      </c>
      <c r="AN24" s="3">
        <v>0</v>
      </c>
      <c r="AP24" s="2">
        <v>0</v>
      </c>
      <c r="AQ24" s="3">
        <v>0</v>
      </c>
      <c r="AS24" s="2">
        <v>0</v>
      </c>
      <c r="AT24" s="3">
        <v>0</v>
      </c>
      <c r="AV24" s="2">
        <v>0</v>
      </c>
      <c r="AW24" s="3">
        <v>0</v>
      </c>
      <c r="AY24" s="2">
        <v>0</v>
      </c>
      <c r="AZ24" s="3">
        <v>0</v>
      </c>
      <c r="BB24" s="2">
        <v>0</v>
      </c>
      <c r="BC24" s="3">
        <v>0</v>
      </c>
      <c r="BE24" s="2" t="s">
        <v>260</v>
      </c>
      <c r="BF24" s="3">
        <v>5518</v>
      </c>
      <c r="BH24" s="2" t="s">
        <v>260</v>
      </c>
      <c r="BI24" s="3">
        <v>7183</v>
      </c>
      <c r="BK24" s="2" t="s">
        <v>260</v>
      </c>
      <c r="BL24" s="3">
        <v>4031</v>
      </c>
      <c r="BO24" s="2" t="s">
        <v>260</v>
      </c>
      <c r="BP24" s="3">
        <v>4875</v>
      </c>
      <c r="BS24" s="2" t="s">
        <v>260</v>
      </c>
      <c r="BT24" s="3">
        <v>5092</v>
      </c>
      <c r="BW24" s="2" t="s">
        <v>260</v>
      </c>
      <c r="BX24" s="3">
        <v>6895</v>
      </c>
      <c r="BZ24" s="2" t="s">
        <v>260</v>
      </c>
      <c r="CA24" s="3">
        <v>3934</v>
      </c>
      <c r="CC24" s="2" t="s">
        <v>260</v>
      </c>
      <c r="CD24" s="3">
        <v>12769</v>
      </c>
      <c r="CF24" s="2"/>
      <c r="CG24" s="3"/>
      <c r="CI24" s="2" t="s">
        <v>260</v>
      </c>
      <c r="CJ24" s="3">
        <v>4216</v>
      </c>
      <c r="CL24" s="2" t="s">
        <v>260</v>
      </c>
      <c r="CM24" s="3">
        <v>4550</v>
      </c>
      <c r="CO24" s="2"/>
      <c r="CP24" s="3"/>
      <c r="CR24" s="2" t="s">
        <v>260</v>
      </c>
      <c r="CS24" s="3">
        <v>4403</v>
      </c>
      <c r="CU24" s="2"/>
      <c r="CV24" s="3"/>
      <c r="CX24" s="2"/>
      <c r="CY24" s="3"/>
      <c r="DA24" s="2" t="s">
        <v>332</v>
      </c>
      <c r="DB24" s="3">
        <v>5066</v>
      </c>
      <c r="DD24" s="2"/>
      <c r="DE24" s="3"/>
      <c r="DG24" s="2"/>
      <c r="DH24" s="3"/>
      <c r="DJ24" s="2" t="s">
        <v>332</v>
      </c>
      <c r="DK24" s="3"/>
      <c r="DM24" s="2" t="s">
        <v>260</v>
      </c>
      <c r="DN24" s="3">
        <v>1672</v>
      </c>
      <c r="DP24" s="2" t="s">
        <v>6</v>
      </c>
      <c r="DQ24" s="3">
        <v>83.72</v>
      </c>
      <c r="DS24" s="2" t="s">
        <v>260</v>
      </c>
      <c r="DT24" s="24">
        <v>20524</v>
      </c>
      <c r="DV24" s="2" t="s">
        <v>260</v>
      </c>
      <c r="DW24" s="3">
        <v>13344</v>
      </c>
      <c r="DY24" s="2" t="s">
        <v>315</v>
      </c>
      <c r="DZ24" s="3">
        <v>1048</v>
      </c>
      <c r="EB24" s="2" t="s">
        <v>315</v>
      </c>
      <c r="EC24" s="3">
        <v>1048</v>
      </c>
      <c r="EE24" s="2" t="s">
        <v>315</v>
      </c>
      <c r="EF24" s="3">
        <v>1048</v>
      </c>
      <c r="EH24" s="2" t="s">
        <v>315</v>
      </c>
      <c r="EI24" s="24">
        <v>1048</v>
      </c>
      <c r="EK24" s="2" t="s">
        <v>315</v>
      </c>
      <c r="EL24" s="3">
        <v>1048</v>
      </c>
      <c r="EN24" s="2"/>
      <c r="EO24" s="3"/>
      <c r="EQ24" s="2"/>
      <c r="ER24" s="3"/>
      <c r="ET24" s="2"/>
      <c r="EU24" s="3"/>
      <c r="EW24" s="2"/>
      <c r="EX24" s="3"/>
      <c r="FA24" s="2"/>
      <c r="FB24" s="3"/>
      <c r="FD24" s="2"/>
      <c r="FE24" s="3"/>
      <c r="FG24" s="2" t="s">
        <v>258</v>
      </c>
      <c r="FH24" s="24">
        <v>110</v>
      </c>
      <c r="FJ24" s="2" t="s">
        <v>333</v>
      </c>
      <c r="FK24" s="24">
        <v>40</v>
      </c>
      <c r="FM24" s="2" t="s">
        <v>333</v>
      </c>
      <c r="FN24" s="24">
        <v>40</v>
      </c>
      <c r="FP24" s="2" t="s">
        <v>333</v>
      </c>
      <c r="FQ24" s="24">
        <v>40</v>
      </c>
      <c r="FS24" s="2" t="s">
        <v>333</v>
      </c>
      <c r="FT24" s="24">
        <v>40</v>
      </c>
      <c r="FV24" s="2" t="s">
        <v>333</v>
      </c>
      <c r="FW24" s="24">
        <v>40</v>
      </c>
      <c r="FY24" s="2"/>
      <c r="FZ24" s="3"/>
      <c r="GB24" s="2"/>
      <c r="GC24" s="3"/>
      <c r="GE24" s="2"/>
      <c r="GF24" s="3"/>
      <c r="GH24" s="2" t="s">
        <v>333</v>
      </c>
      <c r="GI24" s="24">
        <v>40</v>
      </c>
      <c r="GK24" s="2"/>
      <c r="GL24" s="3"/>
      <c r="GN24" s="2"/>
      <c r="GO24" s="3"/>
      <c r="GQ24" s="2"/>
      <c r="GR24" s="3"/>
      <c r="GT24" s="2"/>
      <c r="GU24" s="3"/>
      <c r="GW24" s="2" t="s">
        <v>149</v>
      </c>
      <c r="GX24" s="3">
        <v>95</v>
      </c>
      <c r="GZ24" s="2" t="s">
        <v>139</v>
      </c>
      <c r="HA24" s="24">
        <v>437</v>
      </c>
      <c r="HC24" s="2"/>
      <c r="HD24" s="3"/>
      <c r="HF24" s="2"/>
      <c r="HG24" s="3"/>
      <c r="HI24" s="2" t="s">
        <v>139</v>
      </c>
      <c r="HJ24" s="3">
        <v>743</v>
      </c>
      <c r="HL24" s="2" t="s">
        <v>139</v>
      </c>
      <c r="HM24" s="24">
        <v>358</v>
      </c>
      <c r="HO24" s="2"/>
      <c r="HP24" s="24"/>
      <c r="HR24" s="2" t="s">
        <v>139</v>
      </c>
      <c r="HS24" s="3"/>
      <c r="HU24" s="2" t="s">
        <v>227</v>
      </c>
      <c r="HV24" s="24">
        <v>21450</v>
      </c>
      <c r="HX24" s="2"/>
      <c r="HY24" s="3"/>
      <c r="IA24" s="2"/>
      <c r="IB24" s="3"/>
      <c r="ID24" s="2"/>
      <c r="IE24" s="3"/>
    </row>
    <row r="25" spans="3:239" ht="12.75">
      <c r="C25" s="2" t="s">
        <v>145</v>
      </c>
      <c r="D25" s="3">
        <v>19800</v>
      </c>
      <c r="F25" s="2" t="s">
        <v>157</v>
      </c>
      <c r="G25" s="3">
        <v>1500</v>
      </c>
      <c r="I25" s="2"/>
      <c r="J25" s="3"/>
      <c r="L25" s="2" t="s">
        <v>187</v>
      </c>
      <c r="M25" s="3">
        <v>70</v>
      </c>
      <c r="R25" s="2" t="s">
        <v>187</v>
      </c>
      <c r="S25" s="3">
        <v>55</v>
      </c>
      <c r="W25" s="2" t="s">
        <v>179</v>
      </c>
      <c r="X25" s="3">
        <v>59</v>
      </c>
      <c r="Z25" s="2" t="s">
        <v>179</v>
      </c>
      <c r="AA25" s="3">
        <v>59</v>
      </c>
      <c r="AC25" s="2" t="s">
        <v>179</v>
      </c>
      <c r="AD25" s="3">
        <v>47</v>
      </c>
      <c r="AG25" s="2" t="s">
        <v>179</v>
      </c>
      <c r="AH25" s="3">
        <v>43</v>
      </c>
      <c r="AJ25" s="2" t="s">
        <v>179</v>
      </c>
      <c r="AK25" s="3">
        <v>71</v>
      </c>
      <c r="AM25" s="2">
        <v>0</v>
      </c>
      <c r="AN25" s="3">
        <v>0</v>
      </c>
      <c r="AP25" s="2">
        <v>0</v>
      </c>
      <c r="AQ25" s="3">
        <v>0</v>
      </c>
      <c r="AS25" s="2" t="s">
        <v>246</v>
      </c>
      <c r="AT25" s="3">
        <v>260</v>
      </c>
      <c r="AV25" s="2" t="s">
        <v>246</v>
      </c>
      <c r="AW25" s="3">
        <v>260</v>
      </c>
      <c r="AY25" s="2" t="s">
        <v>246</v>
      </c>
      <c r="AZ25" s="3">
        <v>260</v>
      </c>
      <c r="BB25" s="2"/>
      <c r="BC25" s="3"/>
      <c r="BE25" s="2"/>
      <c r="BF25" s="3"/>
      <c r="BH25" s="2"/>
      <c r="BI25" s="3"/>
      <c r="BK25" s="2"/>
      <c r="BL25" s="3"/>
      <c r="BO25" s="2"/>
      <c r="BP25" s="3"/>
      <c r="BS25" s="2"/>
      <c r="BT25" s="3"/>
      <c r="BW25" s="2"/>
      <c r="BX25" s="3"/>
      <c r="BZ25" s="2"/>
      <c r="CA25" s="3"/>
      <c r="CC25" s="2"/>
      <c r="CD25" s="3"/>
      <c r="CF25" s="2"/>
      <c r="CG25" s="3"/>
      <c r="CI25" s="2"/>
      <c r="CJ25" s="3"/>
      <c r="CL25" s="2"/>
      <c r="CM25" s="3"/>
      <c r="CO25" s="2"/>
      <c r="CP25" s="3"/>
      <c r="CR25" s="2"/>
      <c r="CS25" s="3"/>
      <c r="CU25" s="2"/>
      <c r="CV25" s="3"/>
      <c r="CX25" s="2"/>
      <c r="CY25" s="3"/>
      <c r="DA25" s="2" t="s">
        <v>330</v>
      </c>
      <c r="DB25" s="3">
        <v>6500</v>
      </c>
      <c r="DD25" s="2"/>
      <c r="DE25" s="3"/>
      <c r="DG25" s="2"/>
      <c r="DH25" s="3"/>
      <c r="DJ25" s="2" t="s">
        <v>330</v>
      </c>
      <c r="DK25" s="3"/>
      <c r="DM25" s="2"/>
      <c r="DN25" s="3"/>
      <c r="DP25" s="2" t="s">
        <v>7</v>
      </c>
      <c r="DQ25" s="3">
        <v>80.5</v>
      </c>
      <c r="DS25" s="2"/>
      <c r="DT25" s="3"/>
      <c r="DV25" s="2"/>
      <c r="DW25" s="3"/>
      <c r="DY25" s="2" t="s">
        <v>260</v>
      </c>
      <c r="DZ25" s="3">
        <v>16077</v>
      </c>
      <c r="EB25" s="2" t="s">
        <v>260</v>
      </c>
      <c r="EC25" s="3">
        <v>13436</v>
      </c>
      <c r="EE25" s="2" t="s">
        <v>260</v>
      </c>
      <c r="EF25" s="3">
        <v>18191</v>
      </c>
      <c r="EH25" s="2" t="s">
        <v>260</v>
      </c>
      <c r="EI25" s="24">
        <v>18557</v>
      </c>
      <c r="EK25" s="2" t="s">
        <v>260</v>
      </c>
      <c r="EL25" s="3">
        <v>13295</v>
      </c>
      <c r="EN25" s="2"/>
      <c r="EO25" s="3"/>
      <c r="EQ25" s="2"/>
      <c r="ER25" s="3"/>
      <c r="ET25" s="2"/>
      <c r="EU25" s="3"/>
      <c r="EW25" s="2"/>
      <c r="EX25" s="3"/>
      <c r="FA25" s="2"/>
      <c r="FB25" s="3"/>
      <c r="FD25" s="2"/>
      <c r="FE25" s="3"/>
      <c r="FG25" s="2" t="s">
        <v>260</v>
      </c>
      <c r="FH25" s="24">
        <v>5941</v>
      </c>
      <c r="FJ25" s="2" t="s">
        <v>414</v>
      </c>
      <c r="FK25" s="24">
        <v>4103</v>
      </c>
      <c r="FM25" s="2" t="s">
        <v>332</v>
      </c>
      <c r="FN25" s="24">
        <v>6597</v>
      </c>
      <c r="FP25" s="2" t="s">
        <v>332</v>
      </c>
      <c r="FQ25" s="24">
        <v>6292</v>
      </c>
      <c r="FS25" s="2" t="s">
        <v>421</v>
      </c>
      <c r="FT25" s="24">
        <v>17528</v>
      </c>
      <c r="FV25" s="2" t="s">
        <v>421</v>
      </c>
      <c r="FW25" s="24">
        <v>17528</v>
      </c>
      <c r="FY25" s="2"/>
      <c r="FZ25" s="3"/>
      <c r="GB25" s="2"/>
      <c r="GC25" s="3"/>
      <c r="GE25" s="2"/>
      <c r="GF25" s="3"/>
      <c r="GH25" s="2" t="s">
        <v>421</v>
      </c>
      <c r="GI25" s="24">
        <v>3828</v>
      </c>
      <c r="GK25" s="2"/>
      <c r="GL25" s="3"/>
      <c r="GN25" s="2"/>
      <c r="GO25" s="3"/>
      <c r="GQ25" s="2"/>
      <c r="GR25" s="3"/>
      <c r="GT25" s="2" t="s">
        <v>449</v>
      </c>
      <c r="GU25" s="3">
        <v>6393</v>
      </c>
      <c r="GW25" s="2"/>
      <c r="GX25" s="3"/>
      <c r="GZ25" s="2" t="s">
        <v>315</v>
      </c>
      <c r="HA25" s="24"/>
      <c r="HC25" s="2"/>
      <c r="HD25" s="3"/>
      <c r="HF25" s="2"/>
      <c r="HG25" s="3"/>
      <c r="HI25" s="2" t="s">
        <v>315</v>
      </c>
      <c r="HJ25" s="3">
        <v>580</v>
      </c>
      <c r="HL25" s="2" t="s">
        <v>315</v>
      </c>
      <c r="HM25" s="24">
        <v>300</v>
      </c>
      <c r="HO25" s="2"/>
      <c r="HP25" s="3"/>
      <c r="HR25" s="2" t="s">
        <v>315</v>
      </c>
      <c r="HS25" s="3"/>
      <c r="HU25" s="2"/>
      <c r="HV25" s="3"/>
      <c r="HX25" s="2"/>
      <c r="HY25" s="3"/>
      <c r="IA25" s="2"/>
      <c r="IB25" s="3"/>
      <c r="ID25" s="2"/>
      <c r="IE25" s="3"/>
    </row>
    <row r="26" spans="3:239" ht="21">
      <c r="C26" s="2" t="s">
        <v>146</v>
      </c>
      <c r="D26" s="3">
        <v>11200</v>
      </c>
      <c r="F26" s="2" t="s">
        <v>158</v>
      </c>
      <c r="G26" s="3">
        <v>4000</v>
      </c>
      <c r="I26" s="2"/>
      <c r="J26" s="3"/>
      <c r="L26" s="2" t="s">
        <v>188</v>
      </c>
      <c r="M26" s="3">
        <v>1380</v>
      </c>
      <c r="R26" s="2" t="s">
        <v>188</v>
      </c>
      <c r="S26" s="3">
        <v>927</v>
      </c>
      <c r="W26" s="2" t="s">
        <v>187</v>
      </c>
      <c r="X26" s="3">
        <v>70</v>
      </c>
      <c r="Z26" s="2" t="s">
        <v>187</v>
      </c>
      <c r="AA26" s="3">
        <v>70</v>
      </c>
      <c r="AC26" s="2" t="s">
        <v>187</v>
      </c>
      <c r="AD26" s="3">
        <v>55</v>
      </c>
      <c r="AG26" s="2" t="s">
        <v>187</v>
      </c>
      <c r="AH26" s="3">
        <v>51</v>
      </c>
      <c r="AJ26" s="2" t="s">
        <v>187</v>
      </c>
      <c r="AK26" s="3">
        <v>84</v>
      </c>
      <c r="AM26" s="2" t="s">
        <v>228</v>
      </c>
      <c r="AN26" s="3">
        <v>946</v>
      </c>
      <c r="AP26" s="2" t="s">
        <v>228</v>
      </c>
      <c r="AQ26" s="3">
        <v>3114</v>
      </c>
      <c r="AS26" s="2" t="s">
        <v>247</v>
      </c>
      <c r="AT26" s="3">
        <v>800</v>
      </c>
      <c r="AV26" s="2" t="s">
        <v>245</v>
      </c>
      <c r="AW26" s="3">
        <v>2000</v>
      </c>
      <c r="AY26" s="2" t="s">
        <v>247</v>
      </c>
      <c r="AZ26" s="3">
        <v>1000</v>
      </c>
      <c r="BB26" s="2"/>
      <c r="BC26" s="3"/>
      <c r="BE26" s="2"/>
      <c r="BF26" s="3"/>
      <c r="BH26" s="2"/>
      <c r="BI26" s="3"/>
      <c r="BK26" s="2"/>
      <c r="BL26" s="3"/>
      <c r="BO26" s="2"/>
      <c r="BP26" s="3"/>
      <c r="BS26" s="2"/>
      <c r="BT26" s="3"/>
      <c r="BW26" s="2"/>
      <c r="BX26" s="3"/>
      <c r="BZ26" s="2"/>
      <c r="CA26" s="3"/>
      <c r="CC26" s="2"/>
      <c r="CD26" s="3"/>
      <c r="CF26" s="2"/>
      <c r="CG26" s="3"/>
      <c r="CI26" s="2"/>
      <c r="CJ26" s="3"/>
      <c r="CL26" s="2"/>
      <c r="CM26" s="3"/>
      <c r="CO26" s="2"/>
      <c r="CP26" s="3"/>
      <c r="CR26" s="2"/>
      <c r="CS26" s="3"/>
      <c r="CU26" s="2"/>
      <c r="CV26" s="3"/>
      <c r="CX26" s="2"/>
      <c r="CY26" s="3"/>
      <c r="DA26" s="2" t="s">
        <v>260</v>
      </c>
      <c r="DB26" s="3">
        <v>6403</v>
      </c>
      <c r="DD26" s="2"/>
      <c r="DE26" s="3"/>
      <c r="DG26" s="2"/>
      <c r="DH26" s="3"/>
      <c r="DJ26" s="2" t="s">
        <v>260</v>
      </c>
      <c r="DK26" s="3"/>
      <c r="DM26" s="2"/>
      <c r="DN26" s="3"/>
      <c r="DP26" s="2" t="s">
        <v>8</v>
      </c>
      <c r="DQ26" s="3">
        <v>32.2</v>
      </c>
      <c r="DS26" s="2"/>
      <c r="DT26" s="3"/>
      <c r="DV26" s="2"/>
      <c r="DW26" s="3"/>
      <c r="DY26" s="2"/>
      <c r="DZ26" s="3"/>
      <c r="EB26" s="2"/>
      <c r="EC26" s="3"/>
      <c r="EE26" s="2"/>
      <c r="EF26" s="3"/>
      <c r="EH26" s="2"/>
      <c r="EI26" s="3"/>
      <c r="EK26" s="2"/>
      <c r="EL26" s="3"/>
      <c r="EN26" s="2"/>
      <c r="EO26" s="3"/>
      <c r="EQ26" s="2"/>
      <c r="ER26" s="3"/>
      <c r="ET26" s="2"/>
      <c r="EU26" s="3"/>
      <c r="EW26" s="2"/>
      <c r="EX26" s="3"/>
      <c r="FA26" s="2"/>
      <c r="FB26" s="3"/>
      <c r="FD26" s="2"/>
      <c r="FE26" s="3"/>
      <c r="FG26" s="2"/>
      <c r="FH26" s="3"/>
      <c r="FJ26" s="2" t="s">
        <v>415</v>
      </c>
      <c r="FK26" s="24">
        <v>3683</v>
      </c>
      <c r="FM26" s="2" t="s">
        <v>330</v>
      </c>
      <c r="FN26" s="24">
        <v>5922</v>
      </c>
      <c r="FP26" s="2" t="s">
        <v>330</v>
      </c>
      <c r="FQ26" s="24">
        <v>5648</v>
      </c>
      <c r="FS26" s="2" t="s">
        <v>422</v>
      </c>
      <c r="FT26" s="24">
        <v>15775</v>
      </c>
      <c r="FV26" s="2" t="s">
        <v>422</v>
      </c>
      <c r="FW26" s="24">
        <v>15775</v>
      </c>
      <c r="FY26" s="2"/>
      <c r="FZ26" s="3"/>
      <c r="GB26" s="2"/>
      <c r="GC26" s="3"/>
      <c r="GE26" s="2"/>
      <c r="GF26" s="3"/>
      <c r="GH26" s="2" t="s">
        <v>422</v>
      </c>
      <c r="GI26" s="24">
        <v>3436</v>
      </c>
      <c r="GK26" s="2"/>
      <c r="GL26" s="3"/>
      <c r="GN26" s="2"/>
      <c r="GO26" s="3"/>
      <c r="GQ26" s="2"/>
      <c r="GR26" s="3"/>
      <c r="GT26" s="2"/>
      <c r="GU26" s="3"/>
      <c r="GW26" s="2" t="s">
        <v>134</v>
      </c>
      <c r="GX26" s="27">
        <v>9397</v>
      </c>
      <c r="GZ26" s="2" t="s">
        <v>260</v>
      </c>
      <c r="HA26" s="24">
        <v>7463</v>
      </c>
      <c r="HC26" s="2"/>
      <c r="HD26" s="3"/>
      <c r="HF26" s="2"/>
      <c r="HG26" s="3"/>
      <c r="HI26" s="2" t="s">
        <v>260</v>
      </c>
      <c r="HJ26" s="3">
        <v>9096</v>
      </c>
      <c r="HL26" s="2" t="s">
        <v>260</v>
      </c>
      <c r="HM26" s="24">
        <v>6186</v>
      </c>
      <c r="HO26" s="2"/>
      <c r="HP26" s="3"/>
      <c r="HR26" s="2" t="s">
        <v>260</v>
      </c>
      <c r="HS26" s="3"/>
      <c r="HU26" s="2"/>
      <c r="HV26" s="3"/>
      <c r="HX26" s="2"/>
      <c r="HY26" s="3"/>
      <c r="IA26" s="2"/>
      <c r="IB26" s="3"/>
      <c r="ID26" s="2"/>
      <c r="IE26" s="3"/>
    </row>
    <row r="27" spans="3:239" ht="12.75">
      <c r="C27" s="2" t="s">
        <v>147</v>
      </c>
      <c r="D27" s="3">
        <v>5900</v>
      </c>
      <c r="F27" s="2" t="s">
        <v>159</v>
      </c>
      <c r="G27" s="3">
        <v>1800</v>
      </c>
      <c r="I27" s="2"/>
      <c r="J27" s="3"/>
      <c r="L27" s="2" t="s">
        <v>167</v>
      </c>
      <c r="M27" s="3">
        <v>445</v>
      </c>
      <c r="R27" s="2" t="s">
        <v>167</v>
      </c>
      <c r="S27" s="3">
        <v>508</v>
      </c>
      <c r="W27" s="2" t="s">
        <v>188</v>
      </c>
      <c r="X27" s="3">
        <v>1380</v>
      </c>
      <c r="Z27" s="2" t="s">
        <v>188</v>
      </c>
      <c r="AA27" s="3">
        <v>1337</v>
      </c>
      <c r="AC27" s="2" t="s">
        <v>188</v>
      </c>
      <c r="AD27" s="3">
        <v>927</v>
      </c>
      <c r="AG27" s="2" t="s">
        <v>188</v>
      </c>
      <c r="AH27" s="3">
        <v>853</v>
      </c>
      <c r="AJ27" s="2" t="s">
        <v>188</v>
      </c>
      <c r="AK27" s="3">
        <v>1422</v>
      </c>
      <c r="AM27" s="2" t="s">
        <v>188</v>
      </c>
      <c r="AN27" s="3">
        <v>1239</v>
      </c>
      <c r="AP27" s="2" t="s">
        <v>188</v>
      </c>
      <c r="AQ27" s="3">
        <v>1954</v>
      </c>
      <c r="AS27" s="2" t="s">
        <v>188</v>
      </c>
      <c r="AT27" s="3">
        <v>1682</v>
      </c>
      <c r="AV27" s="2" t="s">
        <v>188</v>
      </c>
      <c r="AW27" s="3">
        <v>1092</v>
      </c>
      <c r="AY27" s="2" t="s">
        <v>188</v>
      </c>
      <c r="AZ27" s="3">
        <v>1092</v>
      </c>
      <c r="BB27" s="2" t="s">
        <v>188</v>
      </c>
      <c r="BC27" s="3">
        <v>1495</v>
      </c>
      <c r="BE27" s="2" t="s">
        <v>188</v>
      </c>
      <c r="BF27" s="3">
        <v>2274</v>
      </c>
      <c r="BH27" s="2" t="s">
        <v>188</v>
      </c>
      <c r="BI27" s="3">
        <v>2699</v>
      </c>
      <c r="BK27" s="2" t="s">
        <v>188</v>
      </c>
      <c r="BL27" s="3">
        <v>2116</v>
      </c>
      <c r="BO27" s="2" t="s">
        <v>188</v>
      </c>
      <c r="BP27" s="3">
        <v>2360</v>
      </c>
      <c r="BS27" s="2" t="s">
        <v>188</v>
      </c>
      <c r="BT27" s="3">
        <v>1981</v>
      </c>
      <c r="BW27" s="2" t="s">
        <v>188</v>
      </c>
      <c r="BX27" s="3">
        <v>2793</v>
      </c>
      <c r="BZ27" s="2" t="s">
        <v>188</v>
      </c>
      <c r="CA27" s="3">
        <v>1940</v>
      </c>
      <c r="CC27" s="2" t="s">
        <v>188</v>
      </c>
      <c r="CD27" s="3">
        <v>7394</v>
      </c>
      <c r="CF27" s="2" t="s">
        <v>188</v>
      </c>
      <c r="CG27" s="24">
        <v>5451</v>
      </c>
      <c r="CI27" s="2" t="s">
        <v>188</v>
      </c>
      <c r="CJ27" s="3">
        <v>899</v>
      </c>
      <c r="CL27" s="2" t="s">
        <v>188</v>
      </c>
      <c r="CM27" s="3">
        <v>899</v>
      </c>
      <c r="CO27" s="2" t="s">
        <v>188</v>
      </c>
      <c r="CP27" s="3">
        <v>2645</v>
      </c>
      <c r="CR27" s="2" t="s">
        <v>188</v>
      </c>
      <c r="CS27" s="3">
        <v>1571</v>
      </c>
      <c r="CU27" s="2" t="s">
        <v>188</v>
      </c>
      <c r="CV27" s="3">
        <v>1480</v>
      </c>
      <c r="CX27" s="2" t="s">
        <v>188</v>
      </c>
      <c r="CY27" s="3">
        <v>1202</v>
      </c>
      <c r="DA27" s="2" t="s">
        <v>188</v>
      </c>
      <c r="DB27" s="3">
        <v>1562</v>
      </c>
      <c r="DD27" s="2" t="s">
        <v>188</v>
      </c>
      <c r="DE27" s="3">
        <v>1852</v>
      </c>
      <c r="DG27" s="2" t="s">
        <v>188</v>
      </c>
      <c r="DH27" s="3">
        <v>2381</v>
      </c>
      <c r="DJ27" s="2" t="s">
        <v>188</v>
      </c>
      <c r="DK27" s="3"/>
      <c r="DM27" s="2" t="s">
        <v>188</v>
      </c>
      <c r="DN27" s="3">
        <v>616</v>
      </c>
      <c r="DP27" s="2" t="s">
        <v>9</v>
      </c>
      <c r="DQ27" s="3">
        <v>64.4</v>
      </c>
      <c r="DS27" s="2" t="s">
        <v>188</v>
      </c>
      <c r="DT27" s="24">
        <v>4635</v>
      </c>
      <c r="DV27" s="2" t="s">
        <v>188</v>
      </c>
      <c r="DW27" s="3">
        <v>2616</v>
      </c>
      <c r="DY27" s="2"/>
      <c r="DZ27" s="3"/>
      <c r="EB27" s="2"/>
      <c r="EC27" s="3"/>
      <c r="EE27" s="2"/>
      <c r="EF27" s="3"/>
      <c r="EH27" s="2"/>
      <c r="EI27" s="3"/>
      <c r="EK27" s="2"/>
      <c r="EL27" s="3"/>
      <c r="EN27" s="2"/>
      <c r="EO27" s="3"/>
      <c r="EQ27" s="2"/>
      <c r="ER27" s="3"/>
      <c r="ET27" s="2"/>
      <c r="EU27" s="3"/>
      <c r="EW27" s="2"/>
      <c r="EX27" s="3"/>
      <c r="FA27" s="2"/>
      <c r="FB27" s="3"/>
      <c r="FD27" s="2"/>
      <c r="FE27" s="3"/>
      <c r="FG27" s="2"/>
      <c r="FH27" s="3"/>
      <c r="FJ27" s="2" t="s">
        <v>260</v>
      </c>
      <c r="FK27" s="24">
        <v>4249</v>
      </c>
      <c r="FM27" s="2" t="s">
        <v>260</v>
      </c>
      <c r="FN27" s="24">
        <v>6833</v>
      </c>
      <c r="FP27" s="2" t="s">
        <v>260</v>
      </c>
      <c r="FQ27" s="24">
        <v>6516</v>
      </c>
      <c r="FS27" s="2" t="s">
        <v>260</v>
      </c>
      <c r="FT27" s="24">
        <v>18185</v>
      </c>
      <c r="FV27" s="2" t="s">
        <v>260</v>
      </c>
      <c r="FW27" s="24">
        <v>18185</v>
      </c>
      <c r="FY27" s="2"/>
      <c r="FZ27" s="3"/>
      <c r="GB27" s="2"/>
      <c r="GC27" s="3"/>
      <c r="GE27" s="2"/>
      <c r="GF27" s="3"/>
      <c r="GH27" s="2" t="s">
        <v>260</v>
      </c>
      <c r="GI27" s="24">
        <v>3965</v>
      </c>
      <c r="GK27" s="2"/>
      <c r="GL27" s="3"/>
      <c r="GN27" s="2"/>
      <c r="GO27" s="3"/>
      <c r="GQ27" s="2" t="s">
        <v>227</v>
      </c>
      <c r="GR27" s="3">
        <v>112130</v>
      </c>
      <c r="GT27" s="2"/>
      <c r="GU27" s="3"/>
      <c r="GW27" s="2"/>
      <c r="GX27" s="3"/>
      <c r="GZ27" s="2"/>
      <c r="HA27" s="3"/>
      <c r="HC27" s="2"/>
      <c r="HD27" s="3"/>
      <c r="HF27" s="2"/>
      <c r="HG27" s="3"/>
      <c r="HI27" s="2"/>
      <c r="HJ27" s="3"/>
      <c r="HL27" s="2"/>
      <c r="HM27" s="3"/>
      <c r="HO27" s="2"/>
      <c r="HP27" s="3"/>
      <c r="HR27" s="2"/>
      <c r="HS27" s="3"/>
      <c r="HU27" s="2"/>
      <c r="HV27" s="3"/>
      <c r="HX27" s="2"/>
      <c r="HY27" s="3"/>
      <c r="IA27" s="2"/>
      <c r="IB27" s="3"/>
      <c r="ID27" s="2"/>
      <c r="IE27" s="3"/>
    </row>
    <row r="28" spans="3:239" ht="12.75">
      <c r="C28" s="2"/>
      <c r="D28" s="3"/>
      <c r="F28" s="2"/>
      <c r="G28" s="3"/>
      <c r="I28" s="2"/>
      <c r="J28" s="3"/>
      <c r="L28" s="2" t="s">
        <v>134</v>
      </c>
      <c r="M28" s="3">
        <v>13124</v>
      </c>
      <c r="R28" s="2" t="s">
        <v>134</v>
      </c>
      <c r="S28" s="3">
        <v>10337</v>
      </c>
      <c r="W28" s="2" t="s">
        <v>167</v>
      </c>
      <c r="X28" s="3">
        <v>445</v>
      </c>
      <c r="Z28" s="2" t="s">
        <v>167</v>
      </c>
      <c r="AA28" s="3">
        <v>410</v>
      </c>
      <c r="AC28" s="2" t="s">
        <v>167</v>
      </c>
      <c r="AD28" s="3">
        <v>508</v>
      </c>
      <c r="AG28" s="2" t="s">
        <v>167</v>
      </c>
      <c r="AH28" s="3">
        <v>467</v>
      </c>
      <c r="AJ28" s="2" t="s">
        <v>167</v>
      </c>
      <c r="AK28" s="3">
        <v>778</v>
      </c>
      <c r="AM28" s="2" t="s">
        <v>167</v>
      </c>
      <c r="AN28" s="3">
        <v>156</v>
      </c>
      <c r="AP28" s="2" t="s">
        <v>167</v>
      </c>
      <c r="AQ28" s="3">
        <v>492</v>
      </c>
      <c r="AS28" s="2" t="s">
        <v>167</v>
      </c>
      <c r="AT28" s="3">
        <v>600</v>
      </c>
      <c r="AV28" s="2" t="s">
        <v>167</v>
      </c>
      <c r="AW28" s="3">
        <v>600</v>
      </c>
      <c r="AY28" s="2" t="s">
        <v>167</v>
      </c>
      <c r="AZ28" s="3">
        <v>600</v>
      </c>
      <c r="BB28" s="2" t="s">
        <v>167</v>
      </c>
      <c r="BC28" s="3">
        <v>600</v>
      </c>
      <c r="BE28" s="2" t="s">
        <v>167</v>
      </c>
      <c r="BF28" s="3">
        <v>504</v>
      </c>
      <c r="BH28" s="2" t="s">
        <v>167</v>
      </c>
      <c r="BI28" s="3">
        <v>640</v>
      </c>
      <c r="BK28" s="2" t="s">
        <v>167</v>
      </c>
      <c r="BL28" s="3">
        <v>460</v>
      </c>
      <c r="BO28" s="2" t="s">
        <v>167</v>
      </c>
      <c r="BP28" s="3">
        <v>557</v>
      </c>
      <c r="BS28" s="2" t="s">
        <v>167</v>
      </c>
      <c r="BT28" s="3">
        <v>465</v>
      </c>
      <c r="BW28" s="2" t="s">
        <v>167</v>
      </c>
      <c r="BX28" s="3">
        <v>630</v>
      </c>
      <c r="BZ28" s="2" t="s">
        <v>167</v>
      </c>
      <c r="CA28" s="3">
        <v>320</v>
      </c>
      <c r="CC28" s="2" t="s">
        <v>167</v>
      </c>
      <c r="CD28" s="3">
        <v>1060</v>
      </c>
      <c r="CF28" s="2" t="s">
        <v>167</v>
      </c>
      <c r="CG28" s="24">
        <v>540</v>
      </c>
      <c r="CI28" s="2" t="s">
        <v>167</v>
      </c>
      <c r="CJ28" s="3">
        <v>320</v>
      </c>
      <c r="CL28" s="2" t="s">
        <v>167</v>
      </c>
      <c r="CM28" s="3">
        <v>546</v>
      </c>
      <c r="CO28" s="2" t="s">
        <v>167</v>
      </c>
      <c r="CP28" s="3">
        <v>192</v>
      </c>
      <c r="CR28" s="2" t="s">
        <v>167</v>
      </c>
      <c r="CS28" s="3">
        <v>462</v>
      </c>
      <c r="CU28" s="2" t="s">
        <v>167</v>
      </c>
      <c r="CV28" s="3">
        <v>420</v>
      </c>
      <c r="CX28" s="2" t="s">
        <v>167</v>
      </c>
      <c r="CY28" s="3">
        <v>420</v>
      </c>
      <c r="DA28" s="2" t="s">
        <v>167</v>
      </c>
      <c r="DB28" s="3">
        <v>290</v>
      </c>
      <c r="DD28" s="2" t="s">
        <v>167</v>
      </c>
      <c r="DE28" s="3">
        <v>288</v>
      </c>
      <c r="DG28" s="2" t="s">
        <v>167</v>
      </c>
      <c r="DH28" s="3">
        <v>384</v>
      </c>
      <c r="DJ28" s="2" t="s">
        <v>167</v>
      </c>
      <c r="DK28" s="3"/>
      <c r="DM28" s="2" t="s">
        <v>167</v>
      </c>
      <c r="DN28" s="3">
        <v>88</v>
      </c>
      <c r="DP28" s="2" t="s">
        <v>10</v>
      </c>
      <c r="DQ28" s="3">
        <v>74.06</v>
      </c>
      <c r="DS28" s="2" t="s">
        <v>167</v>
      </c>
      <c r="DT28" s="24">
        <v>890</v>
      </c>
      <c r="DV28" s="2" t="s">
        <v>167</v>
      </c>
      <c r="DW28" s="3">
        <v>510</v>
      </c>
      <c r="DY28" s="2" t="s">
        <v>188</v>
      </c>
      <c r="DZ28" s="3">
        <v>3249</v>
      </c>
      <c r="EB28" s="2" t="s">
        <v>188</v>
      </c>
      <c r="EC28" s="3">
        <v>2438</v>
      </c>
      <c r="EE28" s="2" t="s">
        <v>188</v>
      </c>
      <c r="EF28" s="3">
        <v>3705</v>
      </c>
      <c r="EH28" s="2" t="s">
        <v>188</v>
      </c>
      <c r="EI28" s="24">
        <v>3263</v>
      </c>
      <c r="EK28" s="2" t="s">
        <v>188</v>
      </c>
      <c r="EL28" s="3">
        <v>2047</v>
      </c>
      <c r="EN28" s="2"/>
      <c r="EO28" s="3"/>
      <c r="EQ28" s="2"/>
      <c r="ER28" s="3"/>
      <c r="ET28" s="2"/>
      <c r="EU28" s="3"/>
      <c r="EW28" s="2"/>
      <c r="EX28" s="3"/>
      <c r="FA28" s="2" t="s">
        <v>188</v>
      </c>
      <c r="FB28" s="24">
        <v>4164</v>
      </c>
      <c r="FD28" s="2" t="s">
        <v>188</v>
      </c>
      <c r="FE28" s="24">
        <v>2922</v>
      </c>
      <c r="FG28" s="2" t="s">
        <v>188</v>
      </c>
      <c r="FH28" s="24">
        <v>2012</v>
      </c>
      <c r="FJ28" s="2" t="s">
        <v>188</v>
      </c>
      <c r="FK28" s="24">
        <v>725</v>
      </c>
      <c r="FM28" s="2" t="s">
        <v>188</v>
      </c>
      <c r="FN28" s="24">
        <v>1296</v>
      </c>
      <c r="FP28" s="2" t="s">
        <v>188</v>
      </c>
      <c r="FQ28" s="24">
        <v>1325</v>
      </c>
      <c r="FS28" s="2" t="s">
        <v>188</v>
      </c>
      <c r="FT28" s="24">
        <v>3758</v>
      </c>
      <c r="FV28" s="2" t="s">
        <v>188</v>
      </c>
      <c r="FW28" s="24">
        <v>3758</v>
      </c>
      <c r="FY28" s="2" t="s">
        <v>188</v>
      </c>
      <c r="FZ28" s="24">
        <v>803</v>
      </c>
      <c r="GB28" s="2" t="s">
        <v>188</v>
      </c>
      <c r="GC28" s="24">
        <v>807</v>
      </c>
      <c r="GE28" s="2" t="s">
        <v>188</v>
      </c>
      <c r="GF28" s="24">
        <v>1179</v>
      </c>
      <c r="GH28" s="2" t="s">
        <v>188</v>
      </c>
      <c r="GI28" s="24">
        <v>485</v>
      </c>
      <c r="GK28" s="2" t="s">
        <v>188</v>
      </c>
      <c r="GL28" s="24">
        <v>3124</v>
      </c>
      <c r="GN28" s="2" t="s">
        <v>188</v>
      </c>
      <c r="GO28" s="24">
        <v>3213</v>
      </c>
      <c r="GQ28" s="2" t="s">
        <v>188</v>
      </c>
      <c r="GR28" s="24">
        <v>4901</v>
      </c>
      <c r="GT28" s="2" t="s">
        <v>188</v>
      </c>
      <c r="GU28" s="3">
        <v>1352</v>
      </c>
      <c r="GW28" s="2"/>
      <c r="GX28" s="3"/>
      <c r="GZ28" s="2" t="s">
        <v>453</v>
      </c>
      <c r="HA28" s="24">
        <v>1225</v>
      </c>
      <c r="HC28" s="2"/>
      <c r="HD28" s="3"/>
      <c r="HF28" s="2"/>
      <c r="HG28" s="3"/>
      <c r="HI28" s="2"/>
      <c r="HJ28" s="3"/>
      <c r="HL28" s="2"/>
      <c r="HM28" s="3"/>
      <c r="HO28" s="2" t="s">
        <v>227</v>
      </c>
      <c r="HP28" s="3">
        <v>141110</v>
      </c>
      <c r="HR28" s="2"/>
      <c r="HS28" s="3"/>
      <c r="HU28" s="2"/>
      <c r="HV28" s="3"/>
      <c r="HX28" s="2"/>
      <c r="HY28" s="3"/>
      <c r="IA28" s="2"/>
      <c r="IB28" s="3"/>
      <c r="ID28" s="2"/>
      <c r="IE28" s="3"/>
    </row>
    <row r="29" spans="3:239" ht="12.75">
      <c r="C29" s="2"/>
      <c r="D29" s="3"/>
      <c r="F29" s="2"/>
      <c r="G29" s="3"/>
      <c r="I29" s="2"/>
      <c r="J29" s="3"/>
      <c r="L29" s="2"/>
      <c r="M29" s="3"/>
      <c r="R29" s="2"/>
      <c r="S29" s="3"/>
      <c r="W29" s="2" t="s">
        <v>134</v>
      </c>
      <c r="X29" s="3">
        <v>13124</v>
      </c>
      <c r="Z29" s="2" t="s">
        <v>134</v>
      </c>
      <c r="AA29" s="3">
        <f>SUM(AA18:AA28)</f>
        <v>12865</v>
      </c>
      <c r="AC29" s="2" t="s">
        <v>134</v>
      </c>
      <c r="AD29" s="3">
        <v>10337</v>
      </c>
      <c r="AG29" s="2" t="s">
        <v>134</v>
      </c>
      <c r="AH29" s="3">
        <f>SUM(AH18:AH28)</f>
        <v>9497</v>
      </c>
      <c r="AJ29" s="2" t="s">
        <v>134</v>
      </c>
      <c r="AK29" s="3">
        <f>SUM(AK18:AK28)</f>
        <v>15836</v>
      </c>
      <c r="AM29" s="2" t="s">
        <v>134</v>
      </c>
      <c r="AN29" s="3">
        <f>SUM(AN18:AN28)</f>
        <v>2341</v>
      </c>
      <c r="AP29" s="2" t="s">
        <v>134</v>
      </c>
      <c r="AQ29" s="3">
        <f>SUM(AQ18:AQ28)</f>
        <v>5560</v>
      </c>
      <c r="AS29" s="2" t="s">
        <v>134</v>
      </c>
      <c r="AT29" s="3">
        <f>SUM(AT18:AT28)</f>
        <v>3342</v>
      </c>
      <c r="AV29" s="2" t="s">
        <v>134</v>
      </c>
      <c r="AW29" s="3">
        <f>SUM(AW18:AW28)</f>
        <v>3952</v>
      </c>
      <c r="AY29" s="2" t="s">
        <v>134</v>
      </c>
      <c r="AZ29" s="3">
        <f>SUM(AZ18:AZ28)</f>
        <v>2952</v>
      </c>
      <c r="BB29" s="2" t="s">
        <v>134</v>
      </c>
      <c r="BC29" s="3">
        <f>SUM(BC18:BC28)</f>
        <v>2095</v>
      </c>
      <c r="BE29" s="2"/>
      <c r="BF29" s="3"/>
      <c r="BH29" s="2"/>
      <c r="BI29" s="3"/>
      <c r="BK29" s="2"/>
      <c r="BL29" s="3"/>
      <c r="BO29" s="2"/>
      <c r="BP29" s="3"/>
      <c r="BS29" s="2"/>
      <c r="BT29" s="3"/>
      <c r="BW29" s="2"/>
      <c r="BX29" s="3"/>
      <c r="BZ29" s="2"/>
      <c r="CA29" s="3"/>
      <c r="CC29" s="2"/>
      <c r="CD29" s="3"/>
      <c r="CF29" s="2"/>
      <c r="CG29" s="3"/>
      <c r="CI29" s="2"/>
      <c r="CJ29" s="3"/>
      <c r="CL29" s="2"/>
      <c r="CM29" s="3"/>
      <c r="CO29" s="2"/>
      <c r="CP29" s="3"/>
      <c r="CR29" s="2"/>
      <c r="CS29" s="3"/>
      <c r="CU29" s="2"/>
      <c r="CV29" s="3"/>
      <c r="CX29" s="2"/>
      <c r="CY29" s="3"/>
      <c r="DA29" s="2"/>
      <c r="DB29" s="3"/>
      <c r="DD29" s="2"/>
      <c r="DE29" s="3"/>
      <c r="DG29" s="2"/>
      <c r="DH29" s="3"/>
      <c r="DJ29" s="2"/>
      <c r="DK29" s="3"/>
      <c r="DM29" s="2"/>
      <c r="DN29" s="3"/>
      <c r="DP29" s="2" t="s">
        <v>42</v>
      </c>
      <c r="DQ29" s="3">
        <v>77.28</v>
      </c>
      <c r="DS29" s="2"/>
      <c r="DT29" s="3"/>
      <c r="DV29" s="2"/>
      <c r="DW29" s="3"/>
      <c r="DY29" s="2" t="s">
        <v>167</v>
      </c>
      <c r="DZ29" s="3">
        <v>790</v>
      </c>
      <c r="EB29" s="2" t="s">
        <v>167</v>
      </c>
      <c r="EC29" s="3">
        <v>1200</v>
      </c>
      <c r="EE29" s="2" t="s">
        <v>167</v>
      </c>
      <c r="EF29" s="3">
        <v>1200</v>
      </c>
      <c r="EH29" s="2" t="s">
        <v>167</v>
      </c>
      <c r="EI29" s="24">
        <v>1200</v>
      </c>
      <c r="EK29" s="2" t="s">
        <v>167</v>
      </c>
      <c r="EL29" s="3">
        <v>1200</v>
      </c>
      <c r="EN29" s="2"/>
      <c r="EO29" s="3"/>
      <c r="EQ29" s="2"/>
      <c r="ER29" s="3"/>
      <c r="ET29" s="2"/>
      <c r="EU29" s="3"/>
      <c r="EW29" s="2"/>
      <c r="EX29" s="3"/>
      <c r="FA29" s="2" t="s">
        <v>167</v>
      </c>
      <c r="FB29" s="24">
        <v>100</v>
      </c>
      <c r="FD29" s="2" t="s">
        <v>167</v>
      </c>
      <c r="FE29" s="24">
        <v>100</v>
      </c>
      <c r="FG29" s="2" t="s">
        <v>167</v>
      </c>
      <c r="FH29" s="24">
        <v>320</v>
      </c>
      <c r="FJ29" s="2" t="s">
        <v>167</v>
      </c>
      <c r="FK29" s="24">
        <v>313</v>
      </c>
      <c r="FM29" s="2" t="s">
        <v>167</v>
      </c>
      <c r="FN29" s="24">
        <v>490</v>
      </c>
      <c r="FP29" s="2" t="s">
        <v>167</v>
      </c>
      <c r="FQ29" s="24">
        <v>471</v>
      </c>
      <c r="FS29" s="2" t="s">
        <v>167</v>
      </c>
      <c r="FT29" s="24">
        <v>870</v>
      </c>
      <c r="FV29" s="2" t="s">
        <v>167</v>
      </c>
      <c r="FW29" s="24">
        <v>870</v>
      </c>
      <c r="FY29" s="2" t="s">
        <v>167</v>
      </c>
      <c r="FZ29" s="24">
        <v>360</v>
      </c>
      <c r="GB29" s="2" t="s">
        <v>167</v>
      </c>
      <c r="GC29" s="24">
        <v>360</v>
      </c>
      <c r="GE29" s="2" t="s">
        <v>167</v>
      </c>
      <c r="GF29" s="24">
        <v>400</v>
      </c>
      <c r="GH29" s="2" t="s">
        <v>167</v>
      </c>
      <c r="GI29" s="24">
        <v>286</v>
      </c>
      <c r="GK29" s="2"/>
      <c r="GL29" s="24"/>
      <c r="GN29" s="2"/>
      <c r="GO29" s="24"/>
      <c r="GQ29" s="2"/>
      <c r="GR29" s="24"/>
      <c r="GT29" s="2" t="s">
        <v>167</v>
      </c>
      <c r="GU29" s="3">
        <v>946</v>
      </c>
      <c r="GW29" s="2"/>
      <c r="GX29" s="3"/>
      <c r="GZ29" s="2" t="s">
        <v>188</v>
      </c>
      <c r="HA29" s="24">
        <v>1908</v>
      </c>
      <c r="HC29" s="2" t="s">
        <v>188</v>
      </c>
      <c r="HD29" s="24">
        <v>532</v>
      </c>
      <c r="HF29" s="2"/>
      <c r="HG29" s="3"/>
      <c r="HI29" s="2" t="s">
        <v>188</v>
      </c>
      <c r="HJ29" s="3">
        <v>1783</v>
      </c>
      <c r="HL29" s="2" t="s">
        <v>188</v>
      </c>
      <c r="HM29" s="24">
        <v>1040</v>
      </c>
      <c r="HO29" s="2" t="s">
        <v>188</v>
      </c>
      <c r="HP29" s="24">
        <v>6347</v>
      </c>
      <c r="HR29" s="2" t="s">
        <v>188</v>
      </c>
      <c r="HS29" s="3"/>
      <c r="HU29" s="2" t="s">
        <v>188</v>
      </c>
      <c r="HV29" s="24">
        <v>1810</v>
      </c>
      <c r="HX29" s="2"/>
      <c r="HY29" s="3"/>
      <c r="IA29" s="2"/>
      <c r="IB29" s="3"/>
      <c r="ID29" s="2"/>
      <c r="IE29" s="3"/>
    </row>
    <row r="30" spans="3:239" ht="12.75">
      <c r="C30" s="2" t="s">
        <v>148</v>
      </c>
      <c r="D30" s="3">
        <v>37000</v>
      </c>
      <c r="F30" s="2" t="s">
        <v>160</v>
      </c>
      <c r="G30" s="3">
        <v>13200</v>
      </c>
      <c r="I30" s="2"/>
      <c r="J30" s="3"/>
      <c r="L30" s="2" t="s">
        <v>189</v>
      </c>
      <c r="M30" s="3">
        <v>14086</v>
      </c>
      <c r="R30" s="2" t="s">
        <v>189</v>
      </c>
      <c r="S30" s="3">
        <v>11084</v>
      </c>
      <c r="W30" s="2"/>
      <c r="X30" s="3"/>
      <c r="Z30" s="2"/>
      <c r="AA30" s="3"/>
      <c r="AC30" s="2"/>
      <c r="AD30" s="3"/>
      <c r="AG30" s="2"/>
      <c r="AH30" s="3"/>
      <c r="AJ30" s="2"/>
      <c r="AK30" s="3"/>
      <c r="AM30" s="2"/>
      <c r="AN30" s="3"/>
      <c r="AP30" s="2"/>
      <c r="AQ30" s="3"/>
      <c r="AS30" s="2"/>
      <c r="AT30" s="3"/>
      <c r="AV30" s="2"/>
      <c r="AW30" s="3"/>
      <c r="AY30" s="2"/>
      <c r="AZ30" s="3"/>
      <c r="BB30" s="2" t="s">
        <v>189</v>
      </c>
      <c r="BC30" s="3">
        <v>11081</v>
      </c>
      <c r="BE30" s="2"/>
      <c r="BF30" s="3"/>
      <c r="BH30" s="2"/>
      <c r="BI30" s="3"/>
      <c r="BK30" s="2"/>
      <c r="BL30" s="3"/>
      <c r="BO30" s="2"/>
      <c r="BP30" s="3"/>
      <c r="BS30" s="2"/>
      <c r="BT30" s="3"/>
      <c r="BW30" s="2"/>
      <c r="BX30" s="3"/>
      <c r="BZ30" s="2"/>
      <c r="CA30" s="3"/>
      <c r="CC30" s="2"/>
      <c r="CD30" s="3"/>
      <c r="CF30" s="2"/>
      <c r="CG30" s="3"/>
      <c r="CI30" s="2"/>
      <c r="CJ30" s="3"/>
      <c r="CL30" s="2"/>
      <c r="CM30" s="3"/>
      <c r="CO30" s="2"/>
      <c r="CP30" s="3"/>
      <c r="CR30" s="2"/>
      <c r="CS30" s="3"/>
      <c r="CU30" s="2"/>
      <c r="CV30" s="3"/>
      <c r="CX30" s="2"/>
      <c r="CY30" s="3"/>
      <c r="DA30" s="2"/>
      <c r="DB30" s="3"/>
      <c r="DD30" s="2"/>
      <c r="DE30" s="3"/>
      <c r="DG30" s="2"/>
      <c r="DH30" s="3"/>
      <c r="DJ30" s="2"/>
      <c r="DK30" s="3"/>
      <c r="DM30" s="2"/>
      <c r="DN30" s="3"/>
      <c r="DP30" s="2" t="s">
        <v>362</v>
      </c>
      <c r="DQ30" s="3">
        <v>80.5</v>
      </c>
      <c r="DS30" s="2"/>
      <c r="DT30" s="3"/>
      <c r="DV30" s="2"/>
      <c r="DW30" s="3"/>
      <c r="DY30" s="2"/>
      <c r="DZ30" s="3"/>
      <c r="EB30" s="2"/>
      <c r="EC30" s="3"/>
      <c r="EE30" s="2"/>
      <c r="EF30" s="3"/>
      <c r="EH30" s="2"/>
      <c r="EI30" s="3"/>
      <c r="EK30" s="2"/>
      <c r="EL30" s="3"/>
      <c r="EN30" s="2"/>
      <c r="EO30" s="3"/>
      <c r="EQ30" s="2"/>
      <c r="ER30" s="3"/>
      <c r="ET30" s="2"/>
      <c r="EU30" s="3"/>
      <c r="EW30" s="2"/>
      <c r="EX30" s="3"/>
      <c r="FA30" s="2"/>
      <c r="FB30" s="3"/>
      <c r="FD30" s="2"/>
      <c r="FE30" s="3"/>
      <c r="FG30" s="2"/>
      <c r="FH30" s="3"/>
      <c r="FJ30" s="2"/>
      <c r="FK30" s="3"/>
      <c r="FM30" s="2"/>
      <c r="FN30" s="3"/>
      <c r="FP30" s="2"/>
      <c r="FQ30" s="3"/>
      <c r="FS30" s="2"/>
      <c r="FT30" s="3"/>
      <c r="FV30" s="2"/>
      <c r="FW30" s="3"/>
      <c r="FY30" s="2"/>
      <c r="FZ30" s="3"/>
      <c r="GB30" s="2"/>
      <c r="GC30" s="3"/>
      <c r="GE30" s="2"/>
      <c r="GF30" s="3"/>
      <c r="GH30" s="2"/>
      <c r="GI30" s="3"/>
      <c r="GK30" s="2"/>
      <c r="GL30" s="3"/>
      <c r="GN30" s="2"/>
      <c r="GO30" s="3"/>
      <c r="GQ30" s="2"/>
      <c r="GR30" s="3"/>
      <c r="GT30" s="2"/>
      <c r="GU30" s="3"/>
      <c r="GW30" s="2"/>
      <c r="GX30" s="3"/>
      <c r="GZ30" s="2" t="s">
        <v>167</v>
      </c>
      <c r="HA30" s="24">
        <v>384</v>
      </c>
      <c r="HC30" s="2" t="s">
        <v>167</v>
      </c>
      <c r="HD30" s="24">
        <v>140</v>
      </c>
      <c r="HF30" s="2"/>
      <c r="HG30" s="3"/>
      <c r="HI30" s="2" t="s">
        <v>167</v>
      </c>
      <c r="HJ30" s="3">
        <v>711</v>
      </c>
      <c r="HL30" s="2" t="s">
        <v>167</v>
      </c>
      <c r="HM30" s="24">
        <v>484</v>
      </c>
      <c r="HO30" s="2" t="s">
        <v>470</v>
      </c>
      <c r="HP30" s="24">
        <v>400</v>
      </c>
      <c r="HR30" s="2" t="s">
        <v>167</v>
      </c>
      <c r="HS30" s="3"/>
      <c r="HU30" s="2" t="s">
        <v>167</v>
      </c>
      <c r="HV30" s="24">
        <v>100</v>
      </c>
      <c r="HX30" s="2"/>
      <c r="HY30" s="3"/>
      <c r="IA30" s="2"/>
      <c r="IB30" s="3"/>
      <c r="ID30" s="2"/>
      <c r="IE30" s="3"/>
    </row>
    <row r="31" spans="3:239" ht="12.75">
      <c r="C31" s="2" t="s">
        <v>149</v>
      </c>
      <c r="D31" s="3">
        <v>11300</v>
      </c>
      <c r="F31" s="2" t="s">
        <v>161</v>
      </c>
      <c r="G31" s="3">
        <v>6064</v>
      </c>
      <c r="I31" s="2"/>
      <c r="J31" s="3"/>
      <c r="L31" s="2"/>
      <c r="M31" s="3"/>
      <c r="R31" s="2"/>
      <c r="S31" s="3"/>
      <c r="W31" s="2" t="s">
        <v>189</v>
      </c>
      <c r="X31" s="3">
        <v>14086</v>
      </c>
      <c r="Z31" s="2" t="s">
        <v>189</v>
      </c>
      <c r="AA31" s="3">
        <v>13808</v>
      </c>
      <c r="AC31" s="2" t="s">
        <v>189</v>
      </c>
      <c r="AD31" s="3">
        <v>11049</v>
      </c>
      <c r="AG31" s="2" t="s">
        <v>189</v>
      </c>
      <c r="AH31" s="3">
        <v>10198</v>
      </c>
      <c r="AJ31" s="2" t="s">
        <v>189</v>
      </c>
      <c r="AK31" s="3">
        <v>16995</v>
      </c>
      <c r="AM31" s="2" t="s">
        <v>189</v>
      </c>
      <c r="AN31" s="3">
        <v>5930</v>
      </c>
      <c r="AP31" s="2" t="s">
        <v>189</v>
      </c>
      <c r="AQ31" s="3">
        <v>13199</v>
      </c>
      <c r="AS31" s="2" t="s">
        <v>189</v>
      </c>
      <c r="AT31" s="3">
        <v>8679</v>
      </c>
      <c r="AV31" s="2" t="s">
        <v>189</v>
      </c>
      <c r="AW31" s="3">
        <v>8730</v>
      </c>
      <c r="AY31" s="2" t="s">
        <v>189</v>
      </c>
      <c r="AZ31" s="3">
        <v>8259</v>
      </c>
      <c r="BE31" s="2" t="s">
        <v>189</v>
      </c>
      <c r="BF31" s="3">
        <v>16224</v>
      </c>
      <c r="BH31" s="2" t="s">
        <v>189</v>
      </c>
      <c r="BI31" s="3">
        <v>20682</v>
      </c>
      <c r="BK31" s="2" t="s">
        <v>189</v>
      </c>
      <c r="BL31" s="3">
        <v>14816</v>
      </c>
      <c r="BO31" s="2" t="s">
        <v>189</v>
      </c>
      <c r="BP31" s="3">
        <v>17918</v>
      </c>
      <c r="BS31" s="2" t="s">
        <v>189</v>
      </c>
      <c r="BT31" s="3">
        <v>14974</v>
      </c>
      <c r="BW31" s="2" t="s">
        <v>189</v>
      </c>
      <c r="BX31" s="3">
        <v>20273</v>
      </c>
      <c r="BZ31" s="2" t="s">
        <v>189</v>
      </c>
      <c r="CA31" s="3">
        <v>11918</v>
      </c>
      <c r="CC31" s="2" t="s">
        <v>189</v>
      </c>
      <c r="CD31" s="3">
        <v>38689</v>
      </c>
      <c r="CF31" s="2" t="s">
        <v>189</v>
      </c>
      <c r="CG31" s="24">
        <v>19396</v>
      </c>
      <c r="CI31" s="2" t="s">
        <v>189</v>
      </c>
      <c r="CJ31" s="3">
        <v>11750</v>
      </c>
      <c r="CL31" s="2" t="s">
        <v>189</v>
      </c>
      <c r="CM31" s="3">
        <v>12678</v>
      </c>
      <c r="CO31" s="2" t="s">
        <v>189</v>
      </c>
      <c r="CP31" s="3">
        <v>8434</v>
      </c>
      <c r="CR31" s="2" t="s">
        <v>189</v>
      </c>
      <c r="CS31" s="3">
        <v>12290</v>
      </c>
      <c r="CU31" s="2" t="s">
        <v>189</v>
      </c>
      <c r="CV31" s="3">
        <v>10618</v>
      </c>
      <c r="CX31" s="2" t="s">
        <v>189</v>
      </c>
      <c r="CY31" s="3">
        <v>11225</v>
      </c>
      <c r="DA31" s="2" t="s">
        <v>189</v>
      </c>
      <c r="DB31" s="3">
        <v>10824</v>
      </c>
      <c r="DD31" s="2" t="s">
        <v>189</v>
      </c>
      <c r="DE31" s="3">
        <v>11159</v>
      </c>
      <c r="DG31" s="2" t="s">
        <v>189</v>
      </c>
      <c r="DH31" s="3">
        <v>14247</v>
      </c>
      <c r="DJ31" s="2" t="s">
        <v>189</v>
      </c>
      <c r="DK31" s="3"/>
      <c r="DM31" s="2" t="s">
        <v>189</v>
      </c>
      <c r="DN31" s="3">
        <v>2518</v>
      </c>
      <c r="DP31" s="2" t="s">
        <v>44</v>
      </c>
      <c r="DQ31" s="3">
        <v>83.72</v>
      </c>
      <c r="DS31" s="2" t="s">
        <v>189</v>
      </c>
      <c r="DT31" s="24">
        <v>24728</v>
      </c>
      <c r="DV31" s="2" t="s">
        <v>189</v>
      </c>
      <c r="DW31" s="3">
        <v>14250</v>
      </c>
      <c r="DY31" s="2"/>
      <c r="DZ31" s="3"/>
      <c r="EB31" s="2"/>
      <c r="EC31" s="3"/>
      <c r="EE31" s="2"/>
      <c r="EF31" s="3"/>
      <c r="EH31" s="2"/>
      <c r="EI31" s="3"/>
      <c r="EK31" s="2"/>
      <c r="EL31" s="3"/>
      <c r="EN31" s="2"/>
      <c r="EO31" s="3"/>
      <c r="EQ31" s="2"/>
      <c r="ER31" s="3"/>
      <c r="ET31" s="2"/>
      <c r="EU31" s="3"/>
      <c r="EW31" s="2"/>
      <c r="EX31" s="3"/>
      <c r="FA31" s="2"/>
      <c r="FB31" s="3"/>
      <c r="FD31" s="2"/>
      <c r="FE31" s="3"/>
      <c r="FG31" s="2"/>
      <c r="FH31" s="3"/>
      <c r="FJ31" s="2"/>
      <c r="FK31" s="3"/>
      <c r="FM31" s="2"/>
      <c r="FN31" s="3"/>
      <c r="FP31" s="2"/>
      <c r="FQ31" s="3"/>
      <c r="FS31" s="2"/>
      <c r="FT31" s="3"/>
      <c r="FV31" s="2"/>
      <c r="FW31" s="3"/>
      <c r="FY31" s="2"/>
      <c r="FZ31" s="3"/>
      <c r="GB31" s="2"/>
      <c r="GC31" s="3"/>
      <c r="GE31" s="2"/>
      <c r="GF31" s="3"/>
      <c r="GH31" s="2"/>
      <c r="GI31" s="3"/>
      <c r="GK31" s="2"/>
      <c r="GL31" s="3"/>
      <c r="GN31" s="2"/>
      <c r="GO31" s="3"/>
      <c r="GQ31" s="2"/>
      <c r="GR31" s="3"/>
      <c r="GT31" s="2"/>
      <c r="GU31" s="3"/>
      <c r="GW31" s="2"/>
      <c r="GX31" s="3"/>
      <c r="GZ31" s="2" t="s">
        <v>454</v>
      </c>
      <c r="HA31" s="24">
        <v>400</v>
      </c>
      <c r="HC31" s="2"/>
      <c r="HD31" s="3"/>
      <c r="HF31" s="2"/>
      <c r="HG31" s="3"/>
      <c r="HI31" s="2"/>
      <c r="HJ31" s="3"/>
      <c r="HL31" s="2"/>
      <c r="HM31" s="3"/>
      <c r="HO31" s="2"/>
      <c r="HP31" s="3"/>
      <c r="HR31" s="2"/>
      <c r="HS31" s="3"/>
      <c r="HU31" s="2"/>
      <c r="HV31" s="3"/>
      <c r="HX31" s="2"/>
      <c r="HY31" s="3"/>
      <c r="IA31" s="2"/>
      <c r="IB31" s="3"/>
      <c r="ID31" s="2"/>
      <c r="IE31" s="3"/>
    </row>
    <row r="32" spans="3:239" ht="14.25">
      <c r="C32" s="2" t="s">
        <v>150</v>
      </c>
      <c r="D32" s="3">
        <v>8700</v>
      </c>
      <c r="F32" s="2" t="s">
        <v>162</v>
      </c>
      <c r="G32" s="5">
        <v>2707</v>
      </c>
      <c r="I32" s="2"/>
      <c r="J32" s="5"/>
      <c r="L32" s="2"/>
      <c r="M32" s="5"/>
      <c r="R32" s="2"/>
      <c r="S32" s="5"/>
      <c r="W32" s="2"/>
      <c r="X32" s="3"/>
      <c r="Z32" s="2"/>
      <c r="AA32" s="3"/>
      <c r="AC32" s="2"/>
      <c r="AD32" s="3"/>
      <c r="AG32" s="2"/>
      <c r="AH32" s="3"/>
      <c r="AV32" s="7" t="s">
        <v>255</v>
      </c>
      <c r="AW32" s="19">
        <v>31848</v>
      </c>
      <c r="AY32" s="7" t="s">
        <v>252</v>
      </c>
      <c r="AZ32" s="19">
        <v>83554</v>
      </c>
      <c r="BB32" t="s">
        <v>252</v>
      </c>
      <c r="BC32">
        <v>42856</v>
      </c>
      <c r="BE32" s="2"/>
      <c r="BF32" s="3"/>
      <c r="BH32" s="2"/>
      <c r="BI32" s="3"/>
      <c r="BK32" s="2"/>
      <c r="BL32" s="3"/>
      <c r="BO32" s="2"/>
      <c r="BP32" s="3"/>
      <c r="BS32" s="2"/>
      <c r="BT32" s="3"/>
      <c r="BW32" s="2"/>
      <c r="BX32" s="3"/>
      <c r="BZ32" s="2"/>
      <c r="CA32" s="3"/>
      <c r="CC32" s="2"/>
      <c r="CD32" s="3"/>
      <c r="CF32" s="2"/>
      <c r="CG32" s="3"/>
      <c r="CI32" s="2"/>
      <c r="CJ32" s="3"/>
      <c r="CL32" s="2"/>
      <c r="CM32" s="3"/>
      <c r="CO32" s="2"/>
      <c r="CP32" s="3"/>
      <c r="CR32" s="2"/>
      <c r="CS32" s="3"/>
      <c r="CU32" s="2" t="s">
        <v>354</v>
      </c>
      <c r="CV32" s="3">
        <v>1507</v>
      </c>
      <c r="CX32" s="2" t="s">
        <v>354</v>
      </c>
      <c r="CY32" s="3">
        <v>1594</v>
      </c>
      <c r="DA32" s="2"/>
      <c r="DB32" s="3"/>
      <c r="DD32" s="2" t="s">
        <v>354</v>
      </c>
      <c r="DE32" s="3">
        <v>1584</v>
      </c>
      <c r="DG32" s="2" t="s">
        <v>354</v>
      </c>
      <c r="DH32" s="3">
        <v>2023</v>
      </c>
      <c r="DJ32" s="2"/>
      <c r="DK32" s="3"/>
      <c r="DM32" s="2"/>
      <c r="DN32" s="3"/>
      <c r="DP32" s="2" t="s">
        <v>117</v>
      </c>
      <c r="DQ32" s="3">
        <v>103.04</v>
      </c>
      <c r="DS32" s="2"/>
      <c r="DT32" s="3"/>
      <c r="DV32" s="2"/>
      <c r="DW32" s="3"/>
      <c r="DY32" s="2" t="s">
        <v>189</v>
      </c>
      <c r="DZ32" s="3">
        <v>17917</v>
      </c>
      <c r="EB32" s="2" t="s">
        <v>189</v>
      </c>
      <c r="EC32" s="3">
        <v>16188</v>
      </c>
      <c r="EE32" s="2" t="s">
        <v>189</v>
      </c>
      <c r="EF32" s="3">
        <v>21917</v>
      </c>
      <c r="EH32" s="2" t="s">
        <v>189</v>
      </c>
      <c r="EI32" s="24">
        <v>22358</v>
      </c>
      <c r="EK32" s="2" t="s">
        <v>189</v>
      </c>
      <c r="EL32" s="3">
        <v>16018</v>
      </c>
      <c r="EN32" s="2"/>
      <c r="EO32" s="3"/>
      <c r="EQ32" s="2"/>
      <c r="ER32" s="3"/>
      <c r="ET32" s="2"/>
      <c r="EU32" s="3"/>
      <c r="EW32" s="2"/>
      <c r="EX32" s="3"/>
      <c r="FA32" s="2" t="s">
        <v>189</v>
      </c>
      <c r="FB32" s="24">
        <v>15727</v>
      </c>
      <c r="FD32" s="2" t="s">
        <v>189</v>
      </c>
      <c r="FE32" s="24">
        <v>6838</v>
      </c>
      <c r="FG32" s="2" t="s">
        <v>189</v>
      </c>
      <c r="FH32" s="3">
        <v>7158</v>
      </c>
      <c r="FJ32" s="2" t="s">
        <v>189</v>
      </c>
      <c r="FK32" s="24">
        <v>5120</v>
      </c>
      <c r="FM32" s="2" t="s">
        <v>189</v>
      </c>
      <c r="FN32" s="24">
        <v>8232</v>
      </c>
      <c r="FP32" s="2" t="s">
        <v>189</v>
      </c>
      <c r="FQ32" s="24">
        <v>7851</v>
      </c>
      <c r="FS32" s="2" t="s">
        <v>189</v>
      </c>
      <c r="FT32" s="24">
        <v>21910</v>
      </c>
      <c r="FV32" s="2" t="s">
        <v>189</v>
      </c>
      <c r="FW32" s="24">
        <v>21910</v>
      </c>
      <c r="FY32" s="2" t="s">
        <v>189</v>
      </c>
      <c r="FZ32" s="24">
        <v>6929</v>
      </c>
      <c r="GB32" s="2" t="s">
        <v>189</v>
      </c>
      <c r="GC32" s="24">
        <v>6888</v>
      </c>
      <c r="GE32" s="2" t="s">
        <v>189</v>
      </c>
      <c r="GF32" s="24">
        <v>8795</v>
      </c>
      <c r="GH32" s="2" t="s">
        <v>189</v>
      </c>
      <c r="GI32" s="24">
        <v>4777</v>
      </c>
      <c r="GK32" s="2" t="s">
        <v>189</v>
      </c>
      <c r="GL32" s="24">
        <v>10193</v>
      </c>
      <c r="GN32" s="2" t="s">
        <v>189</v>
      </c>
      <c r="GO32" s="24">
        <v>10440</v>
      </c>
      <c r="GQ32" s="2" t="s">
        <v>189</v>
      </c>
      <c r="GR32" s="24">
        <v>14812</v>
      </c>
      <c r="GT32" s="2" t="s">
        <v>189</v>
      </c>
      <c r="GU32" s="3">
        <v>11702</v>
      </c>
      <c r="GW32" s="2"/>
      <c r="GX32" s="3"/>
      <c r="GZ32" s="2"/>
      <c r="HA32" s="3"/>
      <c r="HC32" s="2"/>
      <c r="HD32" s="3"/>
      <c r="HF32" s="2"/>
      <c r="HG32" s="3"/>
      <c r="HI32" s="2"/>
      <c r="HJ32" s="3"/>
      <c r="HL32" s="2"/>
      <c r="HM32" s="3"/>
      <c r="HO32" s="2"/>
      <c r="HP32" s="3"/>
      <c r="HR32" s="2"/>
      <c r="HS32" s="3"/>
      <c r="HU32" s="2"/>
      <c r="HV32" s="3"/>
      <c r="HX32" s="2"/>
      <c r="HY32" s="3"/>
      <c r="IA32" s="2"/>
      <c r="IB32" s="3"/>
      <c r="ID32" s="2"/>
      <c r="IE32" s="3"/>
    </row>
    <row r="33" spans="3:239" ht="14.25">
      <c r="C33" s="2"/>
      <c r="D33" s="5"/>
      <c r="F33" s="2" t="s">
        <v>163</v>
      </c>
      <c r="G33" s="3">
        <v>3980</v>
      </c>
      <c r="I33" s="2"/>
      <c r="J33" s="3"/>
      <c r="L33" s="2"/>
      <c r="M33" s="3"/>
      <c r="R33" s="2"/>
      <c r="S33" s="3"/>
      <c r="W33" s="7" t="s">
        <v>199</v>
      </c>
      <c r="X33" s="19">
        <v>57581</v>
      </c>
      <c r="Z33" s="7" t="s">
        <v>199</v>
      </c>
      <c r="AA33" s="19">
        <v>57225</v>
      </c>
      <c r="AC33" s="7" t="s">
        <v>199</v>
      </c>
      <c r="AD33" s="19">
        <v>46862</v>
      </c>
      <c r="AG33" s="7" t="s">
        <v>199</v>
      </c>
      <c r="AH33" s="19">
        <v>37073</v>
      </c>
      <c r="AJ33" t="s">
        <v>199</v>
      </c>
      <c r="AK33">
        <v>67969</v>
      </c>
      <c r="AM33" t="s">
        <v>199</v>
      </c>
      <c r="AN33">
        <v>40178</v>
      </c>
      <c r="AP33" t="s">
        <v>199</v>
      </c>
      <c r="AQ33">
        <v>89142</v>
      </c>
      <c r="AS33" t="s">
        <v>199</v>
      </c>
      <c r="AT33">
        <v>40261</v>
      </c>
      <c r="BE33" s="7" t="s">
        <v>199</v>
      </c>
      <c r="BF33" s="19">
        <v>74486</v>
      </c>
      <c r="BH33" s="7" t="s">
        <v>199</v>
      </c>
      <c r="BI33" s="19">
        <f>SUM(BI7:BI32)</f>
        <v>60058</v>
      </c>
      <c r="BK33" s="7" t="s">
        <v>199</v>
      </c>
      <c r="BL33" s="19">
        <f>SUM(BL7:BL32)</f>
        <v>61604</v>
      </c>
      <c r="BO33" s="7" t="s">
        <v>199</v>
      </c>
      <c r="BP33" s="19">
        <f>SUM(BP7:BP32)</f>
        <v>46113</v>
      </c>
      <c r="BS33" s="7" t="s">
        <v>199</v>
      </c>
      <c r="BT33" s="19">
        <f>SUM(BT7:BT32)</f>
        <v>39731</v>
      </c>
      <c r="BW33" s="7" t="s">
        <v>199</v>
      </c>
      <c r="BX33" s="19">
        <f>SUM(BX7:BX32)</f>
        <v>58486</v>
      </c>
      <c r="BZ33" s="7" t="s">
        <v>199</v>
      </c>
      <c r="CA33" s="19">
        <f>SUM(CA7:CA32)</f>
        <v>34766</v>
      </c>
      <c r="CC33" s="7" t="s">
        <v>199</v>
      </c>
      <c r="CD33" s="19">
        <f>SUM(CD7:CD32)</f>
        <v>151605</v>
      </c>
      <c r="CF33" s="7" t="s">
        <v>199</v>
      </c>
      <c r="CG33" s="25">
        <f>SUM(CG7:CG32)</f>
        <v>110428</v>
      </c>
      <c r="CI33" s="7" t="s">
        <v>199</v>
      </c>
      <c r="CJ33" s="19">
        <f>SUM(CJ7:CJ32)</f>
        <v>28328</v>
      </c>
      <c r="CL33" s="7" t="s">
        <v>199</v>
      </c>
      <c r="CM33" s="19">
        <f>SUM(CM7:CM32)</f>
        <v>36976</v>
      </c>
      <c r="CO33" s="7" t="s">
        <v>199</v>
      </c>
      <c r="CP33" s="19">
        <f>SUM(CP7:CP32)</f>
        <v>51673</v>
      </c>
      <c r="CR33" s="7" t="s">
        <v>199</v>
      </c>
      <c r="CS33" s="19">
        <f>SUM(CS7:CS32)</f>
        <v>49468</v>
      </c>
      <c r="CU33" s="7" t="s">
        <v>199</v>
      </c>
      <c r="CV33" s="19">
        <f>SUM(CV7:CV32)</f>
        <v>19501</v>
      </c>
      <c r="CX33" s="7" t="s">
        <v>199</v>
      </c>
      <c r="CY33" s="19">
        <f>SUM(CY7:CY32)</f>
        <v>49467</v>
      </c>
      <c r="DA33" s="7" t="s">
        <v>199</v>
      </c>
      <c r="DB33" s="19">
        <f>SUM(DB7:DB32)</f>
        <v>50734</v>
      </c>
      <c r="DD33" s="7" t="s">
        <v>199</v>
      </c>
      <c r="DE33" s="19">
        <f>SUM(DE7:DE32)</f>
        <v>85758</v>
      </c>
      <c r="DG33" s="7" t="s">
        <v>199</v>
      </c>
      <c r="DH33" s="19">
        <v>93509</v>
      </c>
      <c r="DJ33" s="7" t="s">
        <v>199</v>
      </c>
      <c r="DK33" s="19">
        <f>SUM(DK7:DK32)</f>
        <v>3645</v>
      </c>
      <c r="DM33" s="7" t="s">
        <v>199</v>
      </c>
      <c r="DN33" s="19">
        <f>SUM(DN7:DN32)</f>
        <v>17314</v>
      </c>
      <c r="DP33" s="7" t="s">
        <v>118</v>
      </c>
      <c r="DQ33" s="19">
        <v>63.75</v>
      </c>
      <c r="DS33" s="7" t="s">
        <v>199</v>
      </c>
      <c r="DT33" s="25">
        <f>SUM(DT7:DT32)</f>
        <v>100417</v>
      </c>
      <c r="DV33" s="7" t="s">
        <v>199</v>
      </c>
      <c r="DW33" s="19">
        <f>SUM(DW7:DW32)</f>
        <v>64499</v>
      </c>
      <c r="DY33" s="2"/>
      <c r="DZ33" s="3"/>
      <c r="EB33" s="2"/>
      <c r="EC33" s="3"/>
      <c r="EE33" s="2"/>
      <c r="EF33" s="3"/>
      <c r="EH33" s="2"/>
      <c r="EI33" s="3"/>
      <c r="EK33" s="2"/>
      <c r="EL33" s="3"/>
      <c r="EN33" s="2"/>
      <c r="EO33" s="3"/>
      <c r="EQ33" s="2"/>
      <c r="ER33" s="3"/>
      <c r="ET33" s="2"/>
      <c r="EU33" s="3"/>
      <c r="EW33" s="2"/>
      <c r="EX33" s="3"/>
      <c r="FA33" s="2"/>
      <c r="FB33" s="3"/>
      <c r="FD33" s="2"/>
      <c r="FE33" s="3"/>
      <c r="FG33" s="2"/>
      <c r="FH33" s="3"/>
      <c r="FJ33" s="2"/>
      <c r="FK33" s="3"/>
      <c r="FM33" s="2"/>
      <c r="FN33" s="3"/>
      <c r="FP33" s="2"/>
      <c r="FQ33" s="3"/>
      <c r="FS33" s="2"/>
      <c r="FT33" s="3"/>
      <c r="FV33" s="2"/>
      <c r="FW33" s="3"/>
      <c r="FY33" s="2"/>
      <c r="FZ33" s="3"/>
      <c r="GB33" s="2"/>
      <c r="GC33" s="3"/>
      <c r="GE33" s="2"/>
      <c r="GF33" s="3"/>
      <c r="GH33" s="2"/>
      <c r="GI33" s="3"/>
      <c r="GK33" s="2"/>
      <c r="GL33" s="3"/>
      <c r="GN33" s="2"/>
      <c r="GO33" s="3"/>
      <c r="GQ33" s="2"/>
      <c r="GR33" s="3"/>
      <c r="GT33" s="2"/>
      <c r="GU33" s="3"/>
      <c r="GW33" s="2"/>
      <c r="GX33" s="3"/>
      <c r="GZ33" s="2" t="s">
        <v>189</v>
      </c>
      <c r="HA33" s="24">
        <v>8992</v>
      </c>
      <c r="HC33" s="2" t="s">
        <v>189</v>
      </c>
      <c r="HD33" s="24">
        <v>4592</v>
      </c>
      <c r="HF33" s="2"/>
      <c r="HG33" s="3"/>
      <c r="HI33" s="2" t="s">
        <v>189</v>
      </c>
      <c r="HJ33" s="3">
        <v>11960</v>
      </c>
      <c r="HL33" s="2" t="s">
        <v>189</v>
      </c>
      <c r="HM33" s="24">
        <v>7453</v>
      </c>
      <c r="HO33" s="2" t="s">
        <v>189</v>
      </c>
      <c r="HP33" s="24">
        <v>17349</v>
      </c>
      <c r="HR33" s="2" t="s">
        <v>189</v>
      </c>
      <c r="HS33" s="3"/>
      <c r="HU33" s="2" t="s">
        <v>189</v>
      </c>
      <c r="HV33" s="24">
        <v>4560</v>
      </c>
      <c r="HX33" s="2"/>
      <c r="HY33" s="3"/>
      <c r="IA33" s="2"/>
      <c r="IB33" s="3"/>
      <c r="ID33" s="2"/>
      <c r="IE33" s="3"/>
    </row>
    <row r="34" spans="3:239" ht="12.75">
      <c r="C34" s="2"/>
      <c r="D34" s="3"/>
      <c r="F34" s="2" t="s">
        <v>164</v>
      </c>
      <c r="G34" s="3">
        <v>2350</v>
      </c>
      <c r="I34" s="2"/>
      <c r="J34" s="3"/>
      <c r="L34" s="2"/>
      <c r="M34" s="3"/>
      <c r="R34" s="2"/>
      <c r="S34" s="3"/>
      <c r="DP34" s="7" t="s">
        <v>360</v>
      </c>
      <c r="DQ34" s="19">
        <v>63.75</v>
      </c>
      <c r="DY34" s="7" t="s">
        <v>199</v>
      </c>
      <c r="DZ34" s="19">
        <f>SUM(DZ8:DZ33)</f>
        <v>74588</v>
      </c>
      <c r="EB34" s="7" t="s">
        <v>199</v>
      </c>
      <c r="EC34" s="19">
        <f>SUM(EC8:EC33)</f>
        <v>82147</v>
      </c>
      <c r="EE34" s="7" t="s">
        <v>199</v>
      </c>
      <c r="EF34" s="19">
        <f>SUM(EF8:EF33)</f>
        <v>107663</v>
      </c>
      <c r="EH34" s="7" t="s">
        <v>199</v>
      </c>
      <c r="EI34" s="25">
        <f>SUM(EI8:EI33)</f>
        <v>106215</v>
      </c>
      <c r="EK34" s="7" t="s">
        <v>199</v>
      </c>
      <c r="EL34" s="19">
        <f>SUM(EL8:EL33)</f>
        <v>62412</v>
      </c>
      <c r="EN34" s="7" t="s">
        <v>199</v>
      </c>
      <c r="EO34" s="19">
        <f>SUM(EO8:EO33)</f>
        <v>13645</v>
      </c>
      <c r="EQ34" s="7" t="s">
        <v>199</v>
      </c>
      <c r="ER34" s="19">
        <f>SUM(ER8:ER33)</f>
        <v>17477</v>
      </c>
      <c r="ET34" s="7" t="s">
        <v>199</v>
      </c>
      <c r="EU34" s="19">
        <f>SUM(EU8:EU33)</f>
        <v>11748</v>
      </c>
      <c r="EW34" s="7"/>
      <c r="EX34" s="19"/>
      <c r="FA34" s="7" t="s">
        <v>199</v>
      </c>
      <c r="FB34" s="25">
        <f>SUM(FB8:FB33)</f>
        <v>109225</v>
      </c>
      <c r="FD34" s="7" t="s">
        <v>199</v>
      </c>
      <c r="FE34" s="25">
        <f>SUM(FE8:FE33)</f>
        <v>45576</v>
      </c>
      <c r="FG34" s="7" t="s">
        <v>199</v>
      </c>
      <c r="FH34" s="19">
        <f>SUM(FH8:FH33)</f>
        <v>22326</v>
      </c>
      <c r="FJ34" s="7" t="s">
        <v>199</v>
      </c>
      <c r="FK34" s="25">
        <f>SUM(FK8:FK33)</f>
        <v>20456</v>
      </c>
      <c r="FM34" s="7" t="s">
        <v>199</v>
      </c>
      <c r="FN34" s="25">
        <f>SUM(FN8:FN33)</f>
        <v>31100</v>
      </c>
      <c r="FP34" s="7" t="s">
        <v>199</v>
      </c>
      <c r="FQ34" s="25">
        <f>SUM(FQ8:FQ33)</f>
        <v>29233</v>
      </c>
      <c r="FS34" s="7" t="s">
        <v>199</v>
      </c>
      <c r="FT34" s="25">
        <f>SUM(FT8:FT33)</f>
        <v>83566</v>
      </c>
      <c r="FV34" s="7" t="s">
        <v>199</v>
      </c>
      <c r="FW34" s="25">
        <f>SUM(FW8:FW33)</f>
        <v>83566</v>
      </c>
      <c r="FY34" s="7" t="s">
        <v>199</v>
      </c>
      <c r="FZ34" s="25">
        <f>SUM(FZ8:FZ33)</f>
        <v>37411</v>
      </c>
      <c r="GB34" s="7" t="s">
        <v>199</v>
      </c>
      <c r="GC34" s="25">
        <f>SUM(GC8:GC33)</f>
        <v>9769</v>
      </c>
      <c r="GE34" s="7" t="s">
        <v>199</v>
      </c>
      <c r="GF34" s="25">
        <f>SUM(GF8:GF33)</f>
        <v>25688</v>
      </c>
      <c r="GH34" s="7" t="s">
        <v>199</v>
      </c>
      <c r="GI34" s="25">
        <f>SUM(GI8:GI33)</f>
        <v>17047</v>
      </c>
      <c r="GK34" s="7" t="s">
        <v>199</v>
      </c>
      <c r="GL34" s="25">
        <f>SUM(GL8:GL33)</f>
        <v>112071</v>
      </c>
      <c r="GN34" s="7" t="s">
        <v>199</v>
      </c>
      <c r="GO34" s="25">
        <f>SUM(GO8:GO33)</f>
        <v>114342</v>
      </c>
      <c r="GQ34" s="7" t="s">
        <v>199</v>
      </c>
      <c r="GR34" s="25">
        <f>SUM(GR8:GR33)</f>
        <v>152116</v>
      </c>
      <c r="GT34" s="7" t="s">
        <v>199</v>
      </c>
      <c r="GU34" s="19">
        <f>SUM(GU8:GU33)</f>
        <v>37747</v>
      </c>
      <c r="GW34" s="2"/>
      <c r="GX34" s="3"/>
      <c r="GZ34" s="2"/>
      <c r="HA34" s="3"/>
      <c r="HC34" s="2"/>
      <c r="HD34" s="3"/>
      <c r="HF34" s="2"/>
      <c r="HG34" s="3"/>
      <c r="HI34" s="2"/>
      <c r="HJ34" s="3"/>
      <c r="HL34" s="2"/>
      <c r="HM34" s="3"/>
      <c r="HO34" s="2"/>
      <c r="HP34" s="3"/>
      <c r="HR34" s="2"/>
      <c r="HS34" s="3"/>
      <c r="HU34" s="2"/>
      <c r="HV34" s="3"/>
      <c r="HX34" s="2"/>
      <c r="HY34" s="3"/>
      <c r="IA34" s="2"/>
      <c r="IB34" s="3"/>
      <c r="ID34" s="2"/>
      <c r="IE34" s="3"/>
    </row>
    <row r="35" spans="3:239" ht="21">
      <c r="C35" s="2"/>
      <c r="D35" s="3"/>
      <c r="F35" s="2" t="s">
        <v>165</v>
      </c>
      <c r="G35" s="3">
        <v>1300</v>
      </c>
      <c r="I35" s="2" t="s">
        <v>176</v>
      </c>
      <c r="J35" s="3">
        <v>650</v>
      </c>
      <c r="L35" s="2"/>
      <c r="M35" s="3"/>
      <c r="R35" s="2"/>
      <c r="S35" s="3"/>
      <c r="BK35" t="s">
        <v>365</v>
      </c>
      <c r="DP35" s="7" t="s">
        <v>361</v>
      </c>
      <c r="DQ35" s="19">
        <v>58.23</v>
      </c>
      <c r="GW35" s="2"/>
      <c r="GX35" s="27"/>
      <c r="GZ35" s="7" t="s">
        <v>199</v>
      </c>
      <c r="HA35" s="25">
        <f>SUM(HA9:HA34)</f>
        <v>30770</v>
      </c>
      <c r="HC35" s="7" t="s">
        <v>199</v>
      </c>
      <c r="HD35" s="25">
        <f>SUM(HD9:HD34)</f>
        <v>6518</v>
      </c>
      <c r="HF35" s="7" t="s">
        <v>199</v>
      </c>
      <c r="HG35" s="19">
        <f>SUM(HG9:HG34)</f>
        <v>7312</v>
      </c>
      <c r="HI35" s="7" t="s">
        <v>199</v>
      </c>
      <c r="HJ35" s="19">
        <f>SUM(HJ9:HJ34)</f>
        <v>52949</v>
      </c>
      <c r="HL35" s="7" t="s">
        <v>199</v>
      </c>
      <c r="HM35" s="25">
        <f>SUM(HM9:HM34)</f>
        <v>22579</v>
      </c>
      <c r="HO35" s="7" t="s">
        <v>199</v>
      </c>
      <c r="HP35" s="25">
        <f>SUM(HP9:HP34)</f>
        <v>223055</v>
      </c>
      <c r="HR35" s="7" t="s">
        <v>199</v>
      </c>
      <c r="HS35" s="19">
        <f>SUM(HS9:HS34)</f>
        <v>0</v>
      </c>
      <c r="HU35" s="7" t="s">
        <v>199</v>
      </c>
      <c r="HV35" s="25">
        <f>SUM(HV9:HV34)</f>
        <v>33504</v>
      </c>
      <c r="HX35" s="7" t="s">
        <v>199</v>
      </c>
      <c r="HY35" s="19">
        <f>SUM(HY9:HY34)</f>
        <v>25354</v>
      </c>
      <c r="IA35" s="7" t="s">
        <v>199</v>
      </c>
      <c r="IB35" s="19">
        <f>SUM(IB9:IB34)</f>
        <v>34078</v>
      </c>
      <c r="ID35" s="7" t="s">
        <v>199</v>
      </c>
      <c r="IE35" s="19">
        <f>SUM(IE9:IE34)</f>
        <v>21928</v>
      </c>
    </row>
    <row r="36" spans="3:127" ht="12.75">
      <c r="C36" s="2"/>
      <c r="D36" s="3"/>
      <c r="F36" s="2" t="s">
        <v>166</v>
      </c>
      <c r="G36" s="3">
        <v>67450</v>
      </c>
      <c r="I36" s="2" t="s">
        <v>180</v>
      </c>
      <c r="J36" s="3">
        <v>10960</v>
      </c>
      <c r="L36" s="2"/>
      <c r="M36" s="3"/>
      <c r="R36" s="2"/>
      <c r="S36" s="3"/>
      <c r="BK36" t="s">
        <v>366</v>
      </c>
      <c r="BL36">
        <v>57887</v>
      </c>
      <c r="BS36" t="s">
        <v>275</v>
      </c>
      <c r="BU36">
        <v>18916</v>
      </c>
      <c r="BW36" t="s">
        <v>275</v>
      </c>
      <c r="BY36">
        <v>11282</v>
      </c>
      <c r="BZ36" t="s">
        <v>275</v>
      </c>
      <c r="CA36">
        <v>0</v>
      </c>
      <c r="CC36" t="s">
        <v>275</v>
      </c>
      <c r="CD36">
        <v>0</v>
      </c>
      <c r="CF36" t="s">
        <v>275</v>
      </c>
      <c r="CG36">
        <v>28953</v>
      </c>
      <c r="CI36" t="s">
        <v>275</v>
      </c>
      <c r="CJ36">
        <v>0</v>
      </c>
      <c r="CL36" t="s">
        <v>275</v>
      </c>
      <c r="CM36">
        <v>0</v>
      </c>
      <c r="CO36" t="s">
        <v>275</v>
      </c>
      <c r="CP36">
        <v>18017</v>
      </c>
      <c r="CR36" t="s">
        <v>275</v>
      </c>
      <c r="CS36">
        <v>0</v>
      </c>
      <c r="CU36" t="s">
        <v>356</v>
      </c>
      <c r="CV36">
        <v>-43176</v>
      </c>
      <c r="CX36" t="s">
        <v>356</v>
      </c>
      <c r="CY36">
        <v>2488</v>
      </c>
      <c r="DA36" t="s">
        <v>331</v>
      </c>
      <c r="DB36">
        <v>0</v>
      </c>
      <c r="DD36" t="s">
        <v>341</v>
      </c>
      <c r="DE36">
        <v>5441</v>
      </c>
      <c r="DG36" t="s">
        <v>341</v>
      </c>
      <c r="DH36">
        <v>429</v>
      </c>
      <c r="DJ36" t="s">
        <v>331</v>
      </c>
      <c r="DK36">
        <v>0</v>
      </c>
      <c r="DM36" t="s">
        <v>275</v>
      </c>
      <c r="DN36">
        <v>518</v>
      </c>
      <c r="DP36" s="7" t="s">
        <v>6</v>
      </c>
      <c r="DQ36" s="19">
        <v>25.29</v>
      </c>
      <c r="DS36" t="s">
        <v>275</v>
      </c>
      <c r="DT36">
        <v>1238</v>
      </c>
      <c r="DV36" t="s">
        <v>275</v>
      </c>
      <c r="DW36">
        <v>8408</v>
      </c>
    </row>
    <row r="37" spans="3:203" ht="12.75">
      <c r="C37" s="2"/>
      <c r="D37" s="3"/>
      <c r="F37" s="2" t="s">
        <v>167</v>
      </c>
      <c r="G37" s="3">
        <v>25524</v>
      </c>
      <c r="I37" s="2" t="s">
        <v>167</v>
      </c>
      <c r="J37" s="3">
        <v>6000</v>
      </c>
      <c r="L37" s="2"/>
      <c r="M37" s="3"/>
      <c r="R37" s="2"/>
      <c r="S37" s="3"/>
      <c r="BK37" t="s">
        <v>367</v>
      </c>
      <c r="BL37">
        <v>61604</v>
      </c>
      <c r="BS37" t="s">
        <v>273</v>
      </c>
      <c r="BU37">
        <v>54237</v>
      </c>
      <c r="BW37" t="s">
        <v>273</v>
      </c>
      <c r="BY37">
        <v>78900</v>
      </c>
      <c r="BZ37" t="s">
        <v>273</v>
      </c>
      <c r="CA37">
        <v>47927</v>
      </c>
      <c r="CC37" t="s">
        <v>273</v>
      </c>
      <c r="CD37">
        <v>151087</v>
      </c>
      <c r="CF37" t="s">
        <v>273</v>
      </c>
      <c r="CG37">
        <v>125040</v>
      </c>
      <c r="CI37" t="s">
        <v>302</v>
      </c>
      <c r="CJ37">
        <v>25401</v>
      </c>
      <c r="CL37" t="s">
        <v>302</v>
      </c>
      <c r="CM37">
        <v>32659</v>
      </c>
      <c r="CO37" t="s">
        <v>273</v>
      </c>
      <c r="CP37">
        <v>67012</v>
      </c>
      <c r="CR37" t="s">
        <v>302</v>
      </c>
      <c r="CS37">
        <v>44392</v>
      </c>
      <c r="CU37" t="s">
        <v>302</v>
      </c>
      <c r="CV37">
        <v>50176</v>
      </c>
      <c r="CX37" t="s">
        <v>302</v>
      </c>
      <c r="CY37">
        <v>47144</v>
      </c>
      <c r="DA37" t="s">
        <v>302</v>
      </c>
      <c r="DB37">
        <v>44530</v>
      </c>
      <c r="DD37" t="s">
        <v>343</v>
      </c>
      <c r="DE37">
        <v>48237</v>
      </c>
      <c r="DG37" t="s">
        <v>343</v>
      </c>
      <c r="DH37">
        <v>60365</v>
      </c>
      <c r="DJ37" t="s">
        <v>302</v>
      </c>
      <c r="DK37">
        <v>44530</v>
      </c>
      <c r="DM37" t="s">
        <v>302</v>
      </c>
      <c r="DN37">
        <v>12719</v>
      </c>
      <c r="DP37" s="7" t="s">
        <v>7</v>
      </c>
      <c r="DQ37" s="19">
        <v>95.54</v>
      </c>
      <c r="DS37" t="s">
        <v>302</v>
      </c>
      <c r="DT37">
        <v>99700</v>
      </c>
      <c r="DV37" t="s">
        <v>302</v>
      </c>
      <c r="DW37">
        <v>73910</v>
      </c>
      <c r="DY37" t="s">
        <v>275</v>
      </c>
      <c r="DZ37">
        <v>18975</v>
      </c>
      <c r="EB37" t="s">
        <v>275</v>
      </c>
      <c r="EC37">
        <v>4410</v>
      </c>
      <c r="EE37" t="s">
        <v>384</v>
      </c>
      <c r="EF37">
        <v>9132</v>
      </c>
      <c r="EH37" t="s">
        <v>388</v>
      </c>
      <c r="EI37">
        <v>21404</v>
      </c>
      <c r="EK37" t="s">
        <v>388</v>
      </c>
      <c r="EL37">
        <v>14618</v>
      </c>
      <c r="EN37" t="s">
        <v>398</v>
      </c>
      <c r="EO37">
        <v>0</v>
      </c>
      <c r="EQ37" t="s">
        <v>398</v>
      </c>
      <c r="ER37">
        <v>0</v>
      </c>
      <c r="ET37" t="s">
        <v>398</v>
      </c>
      <c r="EU37">
        <v>0</v>
      </c>
      <c r="FA37" t="s">
        <v>275</v>
      </c>
      <c r="FB37">
        <v>14341</v>
      </c>
      <c r="FD37" t="s">
        <v>341</v>
      </c>
      <c r="FE37">
        <v>-2678</v>
      </c>
      <c r="FG37" t="s">
        <v>409</v>
      </c>
      <c r="FH37">
        <v>13161</v>
      </c>
      <c r="FJ37" t="s">
        <v>412</v>
      </c>
      <c r="FK37">
        <v>-6204</v>
      </c>
      <c r="FM37" t="s">
        <v>341</v>
      </c>
      <c r="FN37">
        <v>4808</v>
      </c>
      <c r="FP37" t="s">
        <v>341</v>
      </c>
      <c r="FQ37">
        <v>-14073</v>
      </c>
      <c r="FS37" t="s">
        <v>341</v>
      </c>
      <c r="FT37">
        <v>-32992</v>
      </c>
      <c r="FV37" t="s">
        <v>341</v>
      </c>
      <c r="FW37">
        <v>-32992</v>
      </c>
      <c r="FY37" t="s">
        <v>356</v>
      </c>
      <c r="FZ37">
        <v>165</v>
      </c>
      <c r="GB37" t="s">
        <v>356</v>
      </c>
      <c r="GC37">
        <v>-4430</v>
      </c>
      <c r="GE37" t="s">
        <v>356</v>
      </c>
      <c r="GF37">
        <v>-1395</v>
      </c>
      <c r="GH37" t="s">
        <v>341</v>
      </c>
      <c r="GI37">
        <v>-9863</v>
      </c>
      <c r="GK37" t="s">
        <v>433</v>
      </c>
      <c r="GL37">
        <v>0</v>
      </c>
      <c r="GN37" t="s">
        <v>433</v>
      </c>
      <c r="GO37">
        <v>0</v>
      </c>
      <c r="GQ37" t="s">
        <v>433</v>
      </c>
      <c r="GR37">
        <v>0</v>
      </c>
      <c r="GT37" t="s">
        <v>275</v>
      </c>
      <c r="GU37">
        <v>0</v>
      </c>
    </row>
    <row r="38" spans="3:239" ht="12.75">
      <c r="C38" s="2"/>
      <c r="D38" s="3"/>
      <c r="F38" s="2"/>
      <c r="G38" s="3"/>
      <c r="I38" s="2"/>
      <c r="J38" s="3"/>
      <c r="L38" s="2"/>
      <c r="M38" s="3"/>
      <c r="R38" s="2"/>
      <c r="S38" s="3"/>
      <c r="BK38" t="s">
        <v>368</v>
      </c>
      <c r="BL38">
        <v>14618</v>
      </c>
      <c r="BS38" t="s">
        <v>274</v>
      </c>
      <c r="BU38">
        <v>39731</v>
      </c>
      <c r="BW38" t="s">
        <v>274</v>
      </c>
      <c r="BY38">
        <v>58486</v>
      </c>
      <c r="BZ38" t="s">
        <v>274</v>
      </c>
      <c r="CA38">
        <v>34766</v>
      </c>
      <c r="CC38" t="s">
        <v>274</v>
      </c>
      <c r="CD38">
        <v>151605</v>
      </c>
      <c r="CF38" t="s">
        <v>274</v>
      </c>
      <c r="CG38">
        <v>110428</v>
      </c>
      <c r="CI38" t="s">
        <v>303</v>
      </c>
      <c r="CJ38">
        <v>28328</v>
      </c>
      <c r="CL38" t="s">
        <v>303</v>
      </c>
      <c r="CM38">
        <v>36976</v>
      </c>
      <c r="CO38" t="s">
        <v>274</v>
      </c>
      <c r="CP38">
        <v>51673</v>
      </c>
      <c r="CR38" t="s">
        <v>303</v>
      </c>
      <c r="CS38">
        <v>49468</v>
      </c>
      <c r="CU38" t="s">
        <v>303</v>
      </c>
      <c r="CV38">
        <v>19501</v>
      </c>
      <c r="CX38" t="s">
        <v>303</v>
      </c>
      <c r="CY38">
        <v>49467</v>
      </c>
      <c r="DA38" t="s">
        <v>303</v>
      </c>
      <c r="DB38">
        <v>50734</v>
      </c>
      <c r="DD38" t="s">
        <v>344</v>
      </c>
      <c r="DE38">
        <v>27650</v>
      </c>
      <c r="DG38" t="s">
        <v>344</v>
      </c>
      <c r="DH38">
        <v>31320</v>
      </c>
      <c r="DJ38" t="s">
        <v>303</v>
      </c>
      <c r="DK38">
        <v>50734</v>
      </c>
      <c r="DM38" t="s">
        <v>303</v>
      </c>
      <c r="DN38">
        <v>17314</v>
      </c>
      <c r="DP38" s="7" t="s">
        <v>8</v>
      </c>
      <c r="DQ38" s="19">
        <v>50.58</v>
      </c>
      <c r="DS38" t="s">
        <v>303</v>
      </c>
      <c r="DT38">
        <v>100417</v>
      </c>
      <c r="DV38" t="s">
        <v>303</v>
      </c>
      <c r="DW38">
        <v>64499</v>
      </c>
      <c r="DY38" t="s">
        <v>302</v>
      </c>
      <c r="DZ38">
        <v>77493</v>
      </c>
      <c r="EB38" t="s">
        <v>302</v>
      </c>
      <c r="EC38">
        <v>68874</v>
      </c>
      <c r="EE38" t="s">
        <v>302</v>
      </c>
      <c r="EF38">
        <v>103004</v>
      </c>
      <c r="EH38" t="s">
        <v>302</v>
      </c>
      <c r="EI38">
        <v>92186</v>
      </c>
      <c r="EK38" t="s">
        <v>302</v>
      </c>
      <c r="EL38">
        <v>68228</v>
      </c>
      <c r="EN38" t="s">
        <v>302</v>
      </c>
      <c r="EO38">
        <v>19530</v>
      </c>
      <c r="EQ38" t="s">
        <v>302</v>
      </c>
      <c r="ER38">
        <v>20503</v>
      </c>
      <c r="ET38" t="s">
        <v>302</v>
      </c>
      <c r="EU38">
        <v>21544</v>
      </c>
      <c r="FA38" t="s">
        <v>273</v>
      </c>
      <c r="FB38">
        <v>108713</v>
      </c>
      <c r="FD38" t="s">
        <v>273</v>
      </c>
      <c r="FE38">
        <v>52651</v>
      </c>
      <c r="FG38" t="s">
        <v>273</v>
      </c>
      <c r="FH38">
        <v>32016</v>
      </c>
      <c r="FJ38" t="s">
        <v>302</v>
      </c>
      <c r="FK38">
        <v>20494</v>
      </c>
      <c r="FM38" t="s">
        <v>302</v>
      </c>
      <c r="FN38">
        <v>36610</v>
      </c>
      <c r="FP38" t="s">
        <v>302</v>
      </c>
      <c r="FQ38">
        <v>37426</v>
      </c>
      <c r="FS38" t="s">
        <v>302</v>
      </c>
      <c r="FT38">
        <v>106170</v>
      </c>
      <c r="FV38" t="s">
        <v>302</v>
      </c>
      <c r="FW38">
        <v>106170</v>
      </c>
      <c r="FY38" t="s">
        <v>302</v>
      </c>
      <c r="FZ38">
        <v>22696</v>
      </c>
      <c r="GB38" t="s">
        <v>302</v>
      </c>
      <c r="GC38">
        <v>22809</v>
      </c>
      <c r="GE38" t="s">
        <v>302</v>
      </c>
      <c r="GF38">
        <v>30080</v>
      </c>
      <c r="GH38" t="s">
        <v>302</v>
      </c>
      <c r="GI38">
        <v>13707</v>
      </c>
      <c r="GK38" t="s">
        <v>273</v>
      </c>
      <c r="GL38">
        <v>88239</v>
      </c>
      <c r="GN38" t="s">
        <v>273</v>
      </c>
      <c r="GO38">
        <v>89915</v>
      </c>
      <c r="GQ38" t="s">
        <v>273</v>
      </c>
      <c r="GR38">
        <v>138450</v>
      </c>
      <c r="GT38" t="s">
        <v>302</v>
      </c>
      <c r="GU38">
        <v>38206</v>
      </c>
      <c r="GZ38" t="s">
        <v>275</v>
      </c>
      <c r="HA38">
        <v>1955</v>
      </c>
      <c r="HC38" t="s">
        <v>457</v>
      </c>
      <c r="HD38">
        <v>8610</v>
      </c>
      <c r="HF38" t="s">
        <v>459</v>
      </c>
      <c r="HG38">
        <v>5885</v>
      </c>
      <c r="HI38" t="s">
        <v>473</v>
      </c>
      <c r="HJ38">
        <v>4473</v>
      </c>
      <c r="HL38" t="s">
        <v>388</v>
      </c>
      <c r="HM38">
        <v>35433</v>
      </c>
      <c r="HO38" t="s">
        <v>433</v>
      </c>
      <c r="HP38">
        <v>0</v>
      </c>
      <c r="HR38" t="s">
        <v>384</v>
      </c>
      <c r="HU38" t="s">
        <v>341</v>
      </c>
      <c r="HV38">
        <v>4397</v>
      </c>
      <c r="HX38" t="s">
        <v>459</v>
      </c>
      <c r="HY38">
        <v>9796</v>
      </c>
      <c r="IA38" t="s">
        <v>459</v>
      </c>
      <c r="IB38">
        <v>9796</v>
      </c>
      <c r="ID38" t="s">
        <v>459</v>
      </c>
      <c r="IE38">
        <v>3026</v>
      </c>
    </row>
    <row r="39" spans="3:239" ht="12.75">
      <c r="C39" s="2"/>
      <c r="D39" s="3"/>
      <c r="F39" s="2" t="s">
        <v>134</v>
      </c>
      <c r="G39" s="3">
        <f>SUM(G17:G38)</f>
        <v>591225</v>
      </c>
      <c r="I39" s="2" t="s">
        <v>134</v>
      </c>
      <c r="J39" s="3">
        <f>SUM(J17:J37)</f>
        <v>122067</v>
      </c>
      <c r="L39" s="2" t="s">
        <v>134</v>
      </c>
      <c r="M39" s="3">
        <v>25580</v>
      </c>
      <c r="R39" s="2" t="s">
        <v>134</v>
      </c>
      <c r="S39" s="3">
        <v>25580</v>
      </c>
      <c r="BS39" t="s">
        <v>272</v>
      </c>
      <c r="BU39">
        <v>4410</v>
      </c>
      <c r="BW39" t="s">
        <v>277</v>
      </c>
      <c r="BY39">
        <v>9132</v>
      </c>
      <c r="BZ39" t="s">
        <v>282</v>
      </c>
      <c r="CA39">
        <v>13161</v>
      </c>
      <c r="CC39" t="s">
        <v>272</v>
      </c>
      <c r="CD39">
        <v>518</v>
      </c>
      <c r="CF39" t="s">
        <v>272</v>
      </c>
      <c r="CG39">
        <v>14341</v>
      </c>
      <c r="CI39" t="s">
        <v>304</v>
      </c>
      <c r="CJ39">
        <v>2927</v>
      </c>
      <c r="CL39" t="s">
        <v>304</v>
      </c>
      <c r="CM39">
        <v>4312</v>
      </c>
      <c r="CO39" t="s">
        <v>272</v>
      </c>
      <c r="CP39">
        <v>2678</v>
      </c>
      <c r="CR39" t="s">
        <v>304</v>
      </c>
      <c r="CS39">
        <v>5076</v>
      </c>
      <c r="CU39" t="s">
        <v>357</v>
      </c>
      <c r="CV39">
        <v>-12501</v>
      </c>
      <c r="CX39" t="s">
        <v>357</v>
      </c>
      <c r="CY39">
        <v>165</v>
      </c>
      <c r="DA39" t="s">
        <v>334</v>
      </c>
      <c r="DB39">
        <v>6204</v>
      </c>
      <c r="DD39" t="s">
        <v>345</v>
      </c>
      <c r="DE39">
        <v>81328</v>
      </c>
      <c r="DG39" t="s">
        <v>345</v>
      </c>
      <c r="DH39">
        <v>92114</v>
      </c>
      <c r="DJ39" t="s">
        <v>334</v>
      </c>
      <c r="DK39">
        <v>6204</v>
      </c>
      <c r="DM39" t="s">
        <v>304</v>
      </c>
      <c r="DN39">
        <v>5113</v>
      </c>
      <c r="DP39" s="7" t="s">
        <v>9</v>
      </c>
      <c r="DQ39" s="19">
        <v>42.15</v>
      </c>
      <c r="DS39" t="s">
        <v>304</v>
      </c>
      <c r="DT39">
        <v>1955</v>
      </c>
      <c r="DV39" t="s">
        <v>374</v>
      </c>
      <c r="DW39">
        <v>1002</v>
      </c>
      <c r="DY39" t="s">
        <v>303</v>
      </c>
      <c r="DZ39">
        <v>74588</v>
      </c>
      <c r="EB39" t="s">
        <v>303</v>
      </c>
      <c r="EC39">
        <v>82147</v>
      </c>
      <c r="EE39" t="s">
        <v>303</v>
      </c>
      <c r="EF39">
        <v>107663</v>
      </c>
      <c r="EH39" t="s">
        <v>303</v>
      </c>
      <c r="EI39">
        <v>106215</v>
      </c>
      <c r="EK39" t="s">
        <v>303</v>
      </c>
      <c r="EL39">
        <v>62412</v>
      </c>
      <c r="EN39" t="s">
        <v>303</v>
      </c>
      <c r="EO39">
        <v>13645</v>
      </c>
      <c r="EQ39" t="s">
        <v>303</v>
      </c>
      <c r="ER39">
        <v>17477</v>
      </c>
      <c r="ET39" t="s">
        <v>303</v>
      </c>
      <c r="EU39">
        <v>11748</v>
      </c>
      <c r="FA39" t="s">
        <v>274</v>
      </c>
      <c r="FB39">
        <v>109225</v>
      </c>
      <c r="FD39" t="s">
        <v>274</v>
      </c>
      <c r="FE39">
        <v>45576</v>
      </c>
      <c r="FG39" t="s">
        <v>274</v>
      </c>
      <c r="FH39">
        <v>22326</v>
      </c>
      <c r="FJ39" t="s">
        <v>303</v>
      </c>
      <c r="FK39">
        <v>20456</v>
      </c>
      <c r="FM39" t="s">
        <v>303</v>
      </c>
      <c r="FN39">
        <v>31100</v>
      </c>
      <c r="FP39" t="s">
        <v>303</v>
      </c>
      <c r="FQ39">
        <v>29233</v>
      </c>
      <c r="FS39" t="s">
        <v>303</v>
      </c>
      <c r="FT39">
        <v>83566</v>
      </c>
      <c r="FV39" t="s">
        <v>303</v>
      </c>
      <c r="FW39">
        <v>83566</v>
      </c>
      <c r="FY39" t="s">
        <v>303</v>
      </c>
      <c r="FZ39">
        <v>37411</v>
      </c>
      <c r="GB39" t="s">
        <v>303</v>
      </c>
      <c r="GC39">
        <v>9769</v>
      </c>
      <c r="GE39" t="s">
        <v>303</v>
      </c>
      <c r="GF39">
        <v>25688</v>
      </c>
      <c r="GH39" t="s">
        <v>303</v>
      </c>
      <c r="GI39">
        <v>17047</v>
      </c>
      <c r="GK39" t="s">
        <v>274</v>
      </c>
      <c r="GL39">
        <v>112071</v>
      </c>
      <c r="GN39" t="s">
        <v>274</v>
      </c>
      <c r="GO39">
        <v>114342</v>
      </c>
      <c r="GQ39" t="s">
        <v>274</v>
      </c>
      <c r="GR39">
        <v>152116</v>
      </c>
      <c r="GT39" t="s">
        <v>303</v>
      </c>
      <c r="GU39">
        <v>36976</v>
      </c>
      <c r="GZ39" t="s">
        <v>302</v>
      </c>
      <c r="HA39">
        <v>27169</v>
      </c>
      <c r="HC39" t="s">
        <v>302</v>
      </c>
      <c r="HD39">
        <v>15027</v>
      </c>
      <c r="HF39" t="s">
        <v>302</v>
      </c>
      <c r="HG39">
        <v>6082</v>
      </c>
      <c r="HI39" t="s">
        <v>302</v>
      </c>
      <c r="HJ39">
        <v>48377</v>
      </c>
      <c r="HL39" t="s">
        <v>302</v>
      </c>
      <c r="HM39">
        <v>29370</v>
      </c>
      <c r="HO39" t="s">
        <v>273</v>
      </c>
      <c r="HP39">
        <v>174325</v>
      </c>
      <c r="HR39" t="s">
        <v>302</v>
      </c>
      <c r="HU39" t="s">
        <v>302</v>
      </c>
      <c r="HV39">
        <v>43588</v>
      </c>
      <c r="HX39" t="s">
        <v>302</v>
      </c>
      <c r="HY39">
        <v>25626</v>
      </c>
      <c r="IA39" t="s">
        <v>302</v>
      </c>
      <c r="IB39">
        <v>29075</v>
      </c>
      <c r="ID39" t="s">
        <v>302</v>
      </c>
      <c r="IE39">
        <v>27546</v>
      </c>
    </row>
    <row r="40" spans="3:239" ht="12.75">
      <c r="C40" s="2"/>
      <c r="D40" s="3"/>
      <c r="F40" s="13"/>
      <c r="G40" s="18"/>
      <c r="I40" s="13"/>
      <c r="J40" s="18"/>
      <c r="DD40" t="s">
        <v>346</v>
      </c>
      <c r="DE40">
        <v>85758</v>
      </c>
      <c r="DG40" t="s">
        <v>346</v>
      </c>
      <c r="DH40">
        <v>93509</v>
      </c>
      <c r="DP40" s="7" t="s">
        <v>10</v>
      </c>
      <c r="DQ40" s="19">
        <v>49.7</v>
      </c>
      <c r="DY40" t="s">
        <v>304</v>
      </c>
      <c r="DZ40">
        <v>16070</v>
      </c>
      <c r="EB40" t="s">
        <v>304</v>
      </c>
      <c r="EC40">
        <v>17683</v>
      </c>
      <c r="EE40" t="s">
        <v>277</v>
      </c>
      <c r="EF40">
        <v>4473</v>
      </c>
      <c r="EH40" t="s">
        <v>304</v>
      </c>
      <c r="EI40">
        <v>35433</v>
      </c>
      <c r="EK40" t="s">
        <v>304</v>
      </c>
      <c r="EL40">
        <v>8802</v>
      </c>
      <c r="EN40" t="s">
        <v>399</v>
      </c>
      <c r="EO40">
        <v>5885</v>
      </c>
      <c r="EQ40" t="s">
        <v>399</v>
      </c>
      <c r="ER40">
        <v>3026</v>
      </c>
      <c r="ET40" t="s">
        <v>399</v>
      </c>
      <c r="EU40">
        <v>9796</v>
      </c>
      <c r="FA40" t="s">
        <v>272</v>
      </c>
      <c r="FB40">
        <v>14853</v>
      </c>
      <c r="FD40" t="s">
        <v>407</v>
      </c>
      <c r="FE40">
        <v>4397</v>
      </c>
      <c r="FG40" t="s">
        <v>410</v>
      </c>
      <c r="FH40">
        <v>22851</v>
      </c>
      <c r="FJ40" t="s">
        <v>413</v>
      </c>
      <c r="FK40">
        <v>-6166</v>
      </c>
      <c r="FM40" t="s">
        <v>340</v>
      </c>
      <c r="FN40">
        <v>10318</v>
      </c>
      <c r="FP40" t="s">
        <v>340</v>
      </c>
      <c r="FQ40">
        <f>FP1-5880</f>
        <v>-5880</v>
      </c>
      <c r="FS40" t="s">
        <v>340</v>
      </c>
      <c r="FT40">
        <v>-10388</v>
      </c>
      <c r="FV40" t="s">
        <v>340</v>
      </c>
      <c r="FW40">
        <v>-10388</v>
      </c>
      <c r="FY40" t="s">
        <v>357</v>
      </c>
      <c r="FZ40">
        <v>-14550</v>
      </c>
      <c r="GB40" t="s">
        <v>357</v>
      </c>
      <c r="GC40">
        <v>8610</v>
      </c>
      <c r="GE40" t="s">
        <v>357</v>
      </c>
      <c r="GF40">
        <v>2997</v>
      </c>
      <c r="GH40" t="s">
        <v>340</v>
      </c>
      <c r="GI40">
        <v>-13203</v>
      </c>
      <c r="GK40" t="s">
        <v>434</v>
      </c>
      <c r="GL40">
        <v>-23832</v>
      </c>
      <c r="GN40" t="s">
        <v>434</v>
      </c>
      <c r="GO40">
        <v>-24427</v>
      </c>
      <c r="GQ40" t="s">
        <v>434</v>
      </c>
      <c r="GR40">
        <v>-13666</v>
      </c>
      <c r="GT40" t="s">
        <v>304</v>
      </c>
      <c r="GZ40" t="s">
        <v>303</v>
      </c>
      <c r="HA40">
        <v>30770</v>
      </c>
      <c r="HC40" t="s">
        <v>303</v>
      </c>
      <c r="HD40">
        <v>6518</v>
      </c>
      <c r="HF40" t="s">
        <v>303</v>
      </c>
      <c r="HG40">
        <v>7312</v>
      </c>
      <c r="HI40" t="s">
        <v>303</v>
      </c>
      <c r="HJ40">
        <v>52949</v>
      </c>
      <c r="HL40" t="s">
        <v>303</v>
      </c>
      <c r="HM40">
        <v>22579</v>
      </c>
      <c r="HO40" t="s">
        <v>274</v>
      </c>
      <c r="HP40">
        <v>222055</v>
      </c>
      <c r="HR40" t="s">
        <v>303</v>
      </c>
      <c r="HU40" t="s">
        <v>346</v>
      </c>
      <c r="HV40">
        <v>33504</v>
      </c>
      <c r="HX40" t="s">
        <v>303</v>
      </c>
      <c r="HY40">
        <v>25354</v>
      </c>
      <c r="IA40" t="s">
        <v>303</v>
      </c>
      <c r="IB40">
        <v>34078</v>
      </c>
      <c r="ID40" t="s">
        <v>303</v>
      </c>
      <c r="IE40">
        <v>21928</v>
      </c>
    </row>
    <row r="41" spans="3:239" ht="12.75">
      <c r="C41" s="2" t="s">
        <v>134</v>
      </c>
      <c r="D41" s="3">
        <f>SUM(D18:D39)</f>
        <v>792586</v>
      </c>
      <c r="CC41" t="s">
        <v>287</v>
      </c>
      <c r="DD41" t="s">
        <v>340</v>
      </c>
      <c r="DE41">
        <v>-4430</v>
      </c>
      <c r="DG41" t="s">
        <v>340</v>
      </c>
      <c r="DH41">
        <v>-1395</v>
      </c>
      <c r="DP41" s="7" t="s">
        <v>42</v>
      </c>
      <c r="DQ41" s="19">
        <v>39.34</v>
      </c>
      <c r="GZ41" t="s">
        <v>304</v>
      </c>
      <c r="HA41">
        <v>5556</v>
      </c>
      <c r="HC41" t="s">
        <v>434</v>
      </c>
      <c r="HD41">
        <v>17119</v>
      </c>
      <c r="HF41" t="s">
        <v>460</v>
      </c>
      <c r="HG41">
        <v>4655</v>
      </c>
      <c r="HI41" t="s">
        <v>407</v>
      </c>
      <c r="HJ41">
        <v>-99</v>
      </c>
      <c r="HL41" t="s">
        <v>304</v>
      </c>
      <c r="HM41">
        <v>28642</v>
      </c>
      <c r="HO41" t="s">
        <v>434</v>
      </c>
      <c r="HP41">
        <v>-47730</v>
      </c>
      <c r="HR41" t="s">
        <v>277</v>
      </c>
      <c r="HU41" t="s">
        <v>407</v>
      </c>
      <c r="HV41">
        <v>14481</v>
      </c>
      <c r="HX41" t="s">
        <v>460</v>
      </c>
      <c r="HY41">
        <v>10068</v>
      </c>
      <c r="IA41" t="s">
        <v>460</v>
      </c>
      <c r="IB41">
        <v>4793</v>
      </c>
      <c r="ID41" t="s">
        <v>487</v>
      </c>
      <c r="IE41">
        <v>8644</v>
      </c>
    </row>
    <row r="42" spans="3:121" ht="12.75">
      <c r="C42" s="2"/>
      <c r="D42" s="3"/>
      <c r="F42" t="s">
        <v>169</v>
      </c>
      <c r="G42" t="s">
        <v>170</v>
      </c>
      <c r="I42" t="s">
        <v>192</v>
      </c>
      <c r="CC42" t="s">
        <v>288</v>
      </c>
      <c r="CD42">
        <v>54210</v>
      </c>
      <c r="DP42" s="7" t="s">
        <v>134</v>
      </c>
      <c r="DQ42" s="19">
        <f>SUM(DQ8:DQ41)</f>
        <v>1553.2299999999998</v>
      </c>
    </row>
    <row r="43" spans="3:214" ht="12.75">
      <c r="C43" s="6"/>
      <c r="D43" s="3"/>
      <c r="G43" t="s">
        <v>181</v>
      </c>
      <c r="HF43" t="s">
        <v>462</v>
      </c>
    </row>
    <row r="44" spans="3:4" ht="12.75">
      <c r="C44" s="2"/>
      <c r="D44" s="3"/>
    </row>
    <row r="45" spans="3:4" ht="12.75">
      <c r="C45" s="2"/>
      <c r="D45" s="3"/>
    </row>
    <row r="46" spans="3:4" ht="12.75">
      <c r="C46" s="2"/>
      <c r="D46" s="3"/>
    </row>
    <row r="47" spans="3:4" ht="12.75">
      <c r="C47" s="2"/>
      <c r="D47" s="3"/>
    </row>
    <row r="48" spans="3:4" ht="12.75">
      <c r="C48" s="2"/>
      <c r="D48" s="3"/>
    </row>
    <row r="49" spans="3:4" ht="12.75">
      <c r="C49" s="2"/>
      <c r="D49" s="3"/>
    </row>
    <row r="50" spans="3:4" ht="12.75">
      <c r="C50" s="2"/>
      <c r="D50" s="3"/>
    </row>
    <row r="51" spans="3:4" ht="12.75">
      <c r="C51" s="2"/>
      <c r="D5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82"/>
  <sheetViews>
    <sheetView zoomScalePageLayoutView="0" workbookViewId="0" topLeftCell="A2">
      <pane xSplit="1" ySplit="2" topLeftCell="M4" activePane="bottomRight" state="frozen"/>
      <selection pane="topLeft" activeCell="A2" sqref="A2"/>
      <selection pane="topRight" activeCell="B2" sqref="B2"/>
      <selection pane="bottomLeft" activeCell="A3" sqref="A3"/>
      <selection pane="bottomRight" activeCell="A3" sqref="A3:B45"/>
    </sheetView>
  </sheetViews>
  <sheetFormatPr defaultColWidth="9.140625" defaultRowHeight="12.75"/>
  <cols>
    <col min="1" max="1" width="44.00390625" style="0" customWidth="1"/>
    <col min="2" max="2" width="12.00390625" style="1" customWidth="1"/>
    <col min="3" max="3" width="11.28125" style="0" customWidth="1"/>
    <col min="4" max="6" width="11.57421875" style="0" customWidth="1"/>
    <col min="7" max="7" width="11.7109375" style="0" customWidth="1"/>
    <col min="8" max="8" width="11.57421875" style="0" customWidth="1"/>
    <col min="10" max="10" width="8.00390625" style="0" bestFit="1" customWidth="1"/>
    <col min="12" max="12" width="11.8515625" style="0" customWidth="1"/>
    <col min="13" max="13" width="10.00390625" style="0" customWidth="1"/>
    <col min="15" max="15" width="10.140625" style="0" customWidth="1"/>
    <col min="16" max="16" width="11.00390625" style="0" customWidth="1"/>
    <col min="17" max="17" width="10.7109375" style="0" customWidth="1"/>
    <col min="23" max="23" width="10.8515625" style="0" customWidth="1"/>
    <col min="24" max="24" width="9.140625" style="14" customWidth="1"/>
  </cols>
  <sheetData>
    <row r="2" ht="14.25">
      <c r="A2" t="s">
        <v>121</v>
      </c>
    </row>
    <row r="3" spans="2:23" ht="14.25">
      <c r="B3" s="1" t="s">
        <v>112</v>
      </c>
      <c r="C3" t="s">
        <v>113</v>
      </c>
      <c r="D3" t="s">
        <v>109</v>
      </c>
      <c r="E3" t="s">
        <v>109</v>
      </c>
      <c r="F3" t="s">
        <v>122</v>
      </c>
      <c r="G3" t="s">
        <v>8</v>
      </c>
      <c r="H3" t="s">
        <v>7</v>
      </c>
      <c r="I3" t="s">
        <v>109</v>
      </c>
      <c r="J3" t="s">
        <v>109</v>
      </c>
      <c r="K3" t="s">
        <v>109</v>
      </c>
      <c r="L3" t="s">
        <v>109</v>
      </c>
      <c r="M3" t="s">
        <v>6</v>
      </c>
      <c r="N3" t="s">
        <v>6</v>
      </c>
      <c r="O3" t="s">
        <v>6</v>
      </c>
      <c r="P3" t="s">
        <v>108</v>
      </c>
      <c r="Q3" t="s">
        <v>6</v>
      </c>
      <c r="R3" t="s">
        <v>8</v>
      </c>
      <c r="S3" t="s">
        <v>7</v>
      </c>
      <c r="T3" t="s">
        <v>8</v>
      </c>
      <c r="U3" t="s">
        <v>8</v>
      </c>
      <c r="V3" t="s">
        <v>7</v>
      </c>
      <c r="W3" t="s">
        <v>10</v>
      </c>
    </row>
    <row r="4" spans="1:17" ht="15" customHeight="1">
      <c r="A4" s="2"/>
      <c r="B4" s="3" t="s">
        <v>89</v>
      </c>
      <c r="C4" s="4" t="s">
        <v>90</v>
      </c>
      <c r="D4" s="3" t="s">
        <v>91</v>
      </c>
      <c r="E4" s="4" t="s">
        <v>92</v>
      </c>
      <c r="F4" s="3" t="s">
        <v>93</v>
      </c>
      <c r="G4" s="4">
        <v>35648</v>
      </c>
      <c r="H4" s="3">
        <v>45677</v>
      </c>
      <c r="I4" s="4">
        <v>6220.5</v>
      </c>
      <c r="J4" s="3">
        <v>8310</v>
      </c>
      <c r="K4" s="4">
        <v>6586.5</v>
      </c>
      <c r="L4" s="3" t="s">
        <v>104</v>
      </c>
      <c r="M4" s="4" t="s">
        <v>100</v>
      </c>
      <c r="N4" s="2" t="s">
        <v>103</v>
      </c>
      <c r="O4" s="17" t="s">
        <v>106</v>
      </c>
      <c r="P4" s="7" t="s">
        <v>107</v>
      </c>
      <c r="Q4" s="17" t="s">
        <v>111</v>
      </c>
    </row>
    <row r="5" spans="1:23" ht="32.25" customHeight="1">
      <c r="A5" s="9" t="s">
        <v>68</v>
      </c>
      <c r="B5" s="2" t="s">
        <v>46</v>
      </c>
      <c r="C5" s="2" t="s">
        <v>47</v>
      </c>
      <c r="D5" s="2" t="s">
        <v>48</v>
      </c>
      <c r="E5" s="2" t="s">
        <v>49</v>
      </c>
      <c r="F5" s="2" t="s">
        <v>50</v>
      </c>
      <c r="G5" s="2" t="s">
        <v>51</v>
      </c>
      <c r="H5" s="2" t="s">
        <v>52</v>
      </c>
      <c r="I5" s="2" t="s">
        <v>53</v>
      </c>
      <c r="J5" s="2" t="s">
        <v>54</v>
      </c>
      <c r="K5" s="2" t="s">
        <v>55</v>
      </c>
      <c r="L5" s="2" t="s">
        <v>56</v>
      </c>
      <c r="M5" s="2" t="s">
        <v>57</v>
      </c>
      <c r="N5" s="2" t="s">
        <v>58</v>
      </c>
      <c r="O5" s="11" t="s">
        <v>59</v>
      </c>
      <c r="P5" s="11" t="s">
        <v>60</v>
      </c>
      <c r="Q5" s="11" t="s">
        <v>61</v>
      </c>
      <c r="R5" s="7" t="s">
        <v>62</v>
      </c>
      <c r="S5" s="7" t="s">
        <v>63</v>
      </c>
      <c r="T5" s="7" t="s">
        <v>64</v>
      </c>
      <c r="U5" s="7" t="s">
        <v>65</v>
      </c>
      <c r="V5" s="7" t="s">
        <v>66</v>
      </c>
      <c r="W5" s="12" t="s">
        <v>67</v>
      </c>
    </row>
    <row r="6" spans="1:23" ht="15.75" customHeight="1">
      <c r="A6" s="15" t="s">
        <v>86</v>
      </c>
      <c r="B6" s="8">
        <v>50368</v>
      </c>
      <c r="C6" s="8">
        <v>72000</v>
      </c>
      <c r="D6" s="3">
        <v>66000</v>
      </c>
      <c r="E6" s="2">
        <v>36000</v>
      </c>
      <c r="F6" s="3">
        <v>39000</v>
      </c>
      <c r="G6" s="2">
        <v>39300</v>
      </c>
      <c r="H6" s="3">
        <v>39000</v>
      </c>
      <c r="I6" s="2"/>
      <c r="J6" s="3">
        <v>12000</v>
      </c>
      <c r="K6" s="2"/>
      <c r="L6" s="5">
        <v>14000</v>
      </c>
      <c r="M6" s="2">
        <v>4951</v>
      </c>
      <c r="N6" s="10">
        <v>6000</v>
      </c>
      <c r="O6" s="2">
        <v>19333</v>
      </c>
      <c r="P6" s="2">
        <v>7000</v>
      </c>
      <c r="Q6" s="2"/>
      <c r="R6" s="2"/>
      <c r="S6" s="2">
        <v>6000</v>
      </c>
      <c r="T6" s="2"/>
      <c r="U6" s="2"/>
      <c r="V6" s="2">
        <v>19000</v>
      </c>
      <c r="W6" s="10"/>
    </row>
    <row r="7" spans="1:23" ht="15.75" customHeight="1">
      <c r="A7" s="15" t="s">
        <v>87</v>
      </c>
      <c r="B7" s="5"/>
      <c r="C7" s="2"/>
      <c r="D7" s="3">
        <v>6071</v>
      </c>
      <c r="E7" s="2">
        <v>12142</v>
      </c>
      <c r="F7" s="3">
        <v>30213</v>
      </c>
      <c r="G7" s="2">
        <v>16500</v>
      </c>
      <c r="H7" s="5">
        <v>6500</v>
      </c>
      <c r="I7" s="2"/>
      <c r="J7" s="5"/>
      <c r="K7" s="2"/>
      <c r="L7" s="5"/>
      <c r="M7" s="2"/>
      <c r="N7" s="10"/>
      <c r="O7" s="2"/>
      <c r="P7" s="2"/>
      <c r="Q7" s="2"/>
      <c r="R7" s="2"/>
      <c r="S7" s="2"/>
      <c r="T7" s="2"/>
      <c r="U7" s="2"/>
      <c r="V7" s="2"/>
      <c r="W7" s="10"/>
    </row>
    <row r="8" spans="1:23" ht="12.75">
      <c r="A8" s="2" t="s">
        <v>45</v>
      </c>
      <c r="B8" s="3">
        <v>19680</v>
      </c>
      <c r="C8" s="2"/>
      <c r="D8" s="3"/>
      <c r="E8" s="2">
        <v>21465</v>
      </c>
      <c r="F8" s="3"/>
      <c r="G8" s="2">
        <v>11190</v>
      </c>
      <c r="H8" s="3">
        <v>50874</v>
      </c>
      <c r="I8" s="2"/>
      <c r="J8" s="3"/>
      <c r="K8" s="2"/>
      <c r="L8" s="3"/>
      <c r="M8" s="2"/>
      <c r="N8" s="10"/>
      <c r="O8" s="2"/>
      <c r="P8" s="2">
        <v>6700</v>
      </c>
      <c r="Q8" s="2"/>
      <c r="R8" s="2"/>
      <c r="S8" s="2">
        <v>9360</v>
      </c>
      <c r="T8" s="2"/>
      <c r="U8" s="2">
        <v>10600</v>
      </c>
      <c r="V8" s="2"/>
      <c r="W8" s="10"/>
    </row>
    <row r="9" spans="1:23" ht="12.75">
      <c r="A9" s="2" t="s">
        <v>81</v>
      </c>
      <c r="B9" s="3">
        <v>12900</v>
      </c>
      <c r="C9" s="2">
        <v>11715</v>
      </c>
      <c r="D9" s="3"/>
      <c r="E9" s="2">
        <v>13304</v>
      </c>
      <c r="F9" s="3"/>
      <c r="G9" s="2"/>
      <c r="H9" s="3">
        <v>18875</v>
      </c>
      <c r="I9" s="2"/>
      <c r="J9" s="3"/>
      <c r="K9" s="2"/>
      <c r="L9" s="3"/>
      <c r="M9" s="2"/>
      <c r="N9" s="10"/>
      <c r="O9" s="2"/>
      <c r="P9" s="2"/>
      <c r="Q9" s="2"/>
      <c r="R9" s="2"/>
      <c r="S9" s="2"/>
      <c r="T9" s="2"/>
      <c r="U9" s="2"/>
      <c r="V9" s="2"/>
      <c r="W9" s="10"/>
    </row>
    <row r="10" spans="1:23" ht="12.75">
      <c r="A10" s="2" t="s">
        <v>69</v>
      </c>
      <c r="B10" s="3">
        <v>27804</v>
      </c>
      <c r="C10" s="2"/>
      <c r="D10" s="3">
        <v>41122</v>
      </c>
      <c r="E10" s="2">
        <v>43716</v>
      </c>
      <c r="F10" s="3">
        <v>536</v>
      </c>
      <c r="G10" s="2"/>
      <c r="H10" s="3"/>
      <c r="I10" s="2"/>
      <c r="J10" s="3"/>
      <c r="K10" s="2">
        <v>1072</v>
      </c>
      <c r="L10" s="3"/>
      <c r="M10" s="2"/>
      <c r="N10" s="10"/>
      <c r="O10" s="2"/>
      <c r="P10" s="2"/>
      <c r="Q10" s="2">
        <v>12000</v>
      </c>
      <c r="R10" s="2"/>
      <c r="S10" s="2"/>
      <c r="T10" s="2"/>
      <c r="U10" s="2"/>
      <c r="V10" s="2"/>
      <c r="W10" s="10"/>
    </row>
    <row r="11" spans="1:23" ht="12.75">
      <c r="A11" s="2" t="s">
        <v>70</v>
      </c>
      <c r="B11" s="3">
        <v>820</v>
      </c>
      <c r="C11" s="2">
        <v>1220</v>
      </c>
      <c r="D11" s="3">
        <v>1220</v>
      </c>
      <c r="E11" s="2">
        <v>1220</v>
      </c>
      <c r="F11" s="3"/>
      <c r="G11" s="2">
        <v>1220</v>
      </c>
      <c r="H11" s="3">
        <v>1220</v>
      </c>
      <c r="I11" s="2">
        <v>450</v>
      </c>
      <c r="J11" s="3">
        <v>300</v>
      </c>
      <c r="K11" s="2"/>
      <c r="L11" s="3"/>
      <c r="M11" s="2">
        <v>150</v>
      </c>
      <c r="N11" s="10">
        <v>300</v>
      </c>
      <c r="O11" s="2">
        <v>450</v>
      </c>
      <c r="P11" s="2">
        <v>600</v>
      </c>
      <c r="Q11" s="2"/>
      <c r="R11" s="2"/>
      <c r="S11" s="2"/>
      <c r="T11" s="2"/>
      <c r="U11" s="2"/>
      <c r="V11" s="2"/>
      <c r="W11" s="10"/>
    </row>
    <row r="12" spans="1:23" ht="12.75">
      <c r="A12" s="2" t="s">
        <v>71</v>
      </c>
      <c r="B12" s="3">
        <v>656</v>
      </c>
      <c r="C12" s="2">
        <v>656</v>
      </c>
      <c r="D12" s="3">
        <v>656</v>
      </c>
      <c r="E12" s="3">
        <v>656</v>
      </c>
      <c r="F12" s="3">
        <v>656</v>
      </c>
      <c r="G12" s="3">
        <v>656</v>
      </c>
      <c r="H12" s="3">
        <v>656</v>
      </c>
      <c r="I12" s="3">
        <v>656</v>
      </c>
      <c r="J12" s="3">
        <v>656</v>
      </c>
      <c r="K12" s="3">
        <v>656</v>
      </c>
      <c r="L12" s="3">
        <v>656</v>
      </c>
      <c r="M12" s="3">
        <v>656</v>
      </c>
      <c r="N12" s="3">
        <v>656</v>
      </c>
      <c r="O12" s="3">
        <v>656</v>
      </c>
      <c r="P12" s="3">
        <v>656</v>
      </c>
      <c r="Q12" s="3">
        <v>656</v>
      </c>
      <c r="R12" s="3">
        <v>656</v>
      </c>
      <c r="S12" s="3">
        <v>656</v>
      </c>
      <c r="T12" s="3">
        <v>656</v>
      </c>
      <c r="U12" s="3">
        <v>656</v>
      </c>
      <c r="V12" s="3">
        <v>656</v>
      </c>
      <c r="W12" s="3">
        <v>656</v>
      </c>
    </row>
    <row r="13" spans="1:23" ht="12.75">
      <c r="A13" s="2" t="s">
        <v>72</v>
      </c>
      <c r="B13" s="3">
        <v>1900</v>
      </c>
      <c r="C13" s="2">
        <v>9000</v>
      </c>
      <c r="D13" s="3">
        <v>195</v>
      </c>
      <c r="E13" s="2">
        <v>1018</v>
      </c>
      <c r="F13" s="3">
        <v>195</v>
      </c>
      <c r="G13" s="2"/>
      <c r="H13" s="3"/>
      <c r="I13" s="2">
        <v>310</v>
      </c>
      <c r="J13" s="3">
        <v>213</v>
      </c>
      <c r="K13" s="2">
        <v>213</v>
      </c>
      <c r="L13" s="3">
        <v>2684</v>
      </c>
      <c r="M13" s="2">
        <v>3945</v>
      </c>
      <c r="N13" s="10"/>
      <c r="O13" s="2"/>
      <c r="P13" s="2"/>
      <c r="Q13" s="2"/>
      <c r="R13" s="2">
        <v>3970</v>
      </c>
      <c r="S13" s="2">
        <v>2911</v>
      </c>
      <c r="T13" s="2"/>
      <c r="U13" s="3"/>
      <c r="V13" s="2"/>
      <c r="W13" s="10">
        <v>300</v>
      </c>
    </row>
    <row r="14" spans="1:23" ht="12.75">
      <c r="A14" s="2" t="s">
        <v>80</v>
      </c>
      <c r="B14" s="3">
        <v>6600</v>
      </c>
      <c r="C14" s="2">
        <v>645</v>
      </c>
      <c r="D14" s="3">
        <v>200</v>
      </c>
      <c r="E14" s="2"/>
      <c r="F14" s="3">
        <v>14440</v>
      </c>
      <c r="G14" s="2">
        <v>15275</v>
      </c>
      <c r="H14" s="3">
        <v>4030</v>
      </c>
      <c r="I14" s="2">
        <v>1200</v>
      </c>
      <c r="J14" s="3"/>
      <c r="K14" s="2"/>
      <c r="L14" s="3">
        <v>1493</v>
      </c>
      <c r="M14" s="2">
        <v>681</v>
      </c>
      <c r="N14" s="10">
        <v>1627</v>
      </c>
      <c r="O14" s="2"/>
      <c r="P14" s="2"/>
      <c r="Q14" s="2">
        <v>1208</v>
      </c>
      <c r="R14" s="2">
        <v>1530</v>
      </c>
      <c r="S14" s="2">
        <v>1680</v>
      </c>
      <c r="T14" s="2"/>
      <c r="U14" s="2"/>
      <c r="V14" s="2"/>
      <c r="W14" s="10"/>
    </row>
    <row r="15" spans="1:23" ht="12.75">
      <c r="A15" s="2" t="s">
        <v>73</v>
      </c>
      <c r="B15" s="3">
        <v>2695</v>
      </c>
      <c r="C15" s="2"/>
      <c r="D15" s="3">
        <v>1633</v>
      </c>
      <c r="E15" s="2">
        <v>1643</v>
      </c>
      <c r="F15" s="3"/>
      <c r="G15" s="2"/>
      <c r="H15" s="3"/>
      <c r="I15" s="2"/>
      <c r="J15" s="3">
        <v>1671</v>
      </c>
      <c r="K15" s="2">
        <v>1578</v>
      </c>
      <c r="L15" s="3"/>
      <c r="M15" s="2"/>
      <c r="N15" s="10"/>
      <c r="O15" s="2"/>
      <c r="P15" s="2"/>
      <c r="Q15" s="2"/>
      <c r="R15" s="2"/>
      <c r="S15" s="2">
        <v>3300</v>
      </c>
      <c r="T15" s="2"/>
      <c r="U15" s="2"/>
      <c r="V15" s="2"/>
      <c r="W15" s="10"/>
    </row>
    <row r="16" spans="1:25" ht="12.75">
      <c r="A16" s="2" t="s">
        <v>74</v>
      </c>
      <c r="B16" s="3">
        <v>5400</v>
      </c>
      <c r="C16" s="2">
        <v>8400</v>
      </c>
      <c r="D16" s="3">
        <v>6600</v>
      </c>
      <c r="E16" s="2">
        <v>7200</v>
      </c>
      <c r="F16" s="3">
        <v>6600</v>
      </c>
      <c r="G16" s="2">
        <v>4200</v>
      </c>
      <c r="H16" s="3">
        <v>2400</v>
      </c>
      <c r="I16" s="2"/>
      <c r="J16" s="3"/>
      <c r="K16" s="2"/>
      <c r="L16" s="3"/>
      <c r="M16" s="2"/>
      <c r="N16" s="10"/>
      <c r="O16" s="2"/>
      <c r="P16" s="2"/>
      <c r="Q16" s="2"/>
      <c r="R16" s="2"/>
      <c r="S16" s="2"/>
      <c r="T16" s="2"/>
      <c r="U16" s="2"/>
      <c r="V16" s="2"/>
      <c r="W16" s="10"/>
      <c r="X16" s="13"/>
      <c r="Y16" s="13"/>
    </row>
    <row r="17" spans="1:23" ht="12.75">
      <c r="A17" s="2" t="s">
        <v>75</v>
      </c>
      <c r="B17" s="3">
        <v>19519</v>
      </c>
      <c r="C17" s="2">
        <v>30300</v>
      </c>
      <c r="D17" s="3">
        <v>27290</v>
      </c>
      <c r="E17" s="2">
        <v>21692</v>
      </c>
      <c r="F17" s="3">
        <v>30680</v>
      </c>
      <c r="G17" s="2">
        <v>25000</v>
      </c>
      <c r="H17" s="3"/>
      <c r="I17" s="2"/>
      <c r="J17" s="3"/>
      <c r="K17" s="2"/>
      <c r="L17" s="3"/>
      <c r="M17" s="2"/>
      <c r="N17" s="10"/>
      <c r="O17" s="2"/>
      <c r="P17" s="2"/>
      <c r="Q17" s="2"/>
      <c r="R17" s="2"/>
      <c r="S17" s="2"/>
      <c r="T17" s="2"/>
      <c r="U17" s="2"/>
      <c r="V17" s="2"/>
      <c r="W17" s="10"/>
    </row>
    <row r="18" spans="1:23" ht="12.75">
      <c r="A18" s="2" t="s">
        <v>76</v>
      </c>
      <c r="B18" s="3"/>
      <c r="C18" s="2"/>
      <c r="D18" s="3" t="s">
        <v>115</v>
      </c>
      <c r="E18" s="2"/>
      <c r="F18" s="3">
        <v>35868</v>
      </c>
      <c r="G18" s="2"/>
      <c r="H18" s="3">
        <v>3900</v>
      </c>
      <c r="I18" s="2"/>
      <c r="J18" s="3">
        <v>800</v>
      </c>
      <c r="K18" s="2"/>
      <c r="L18" s="3"/>
      <c r="M18" s="2"/>
      <c r="N18" s="10"/>
      <c r="O18" s="2"/>
      <c r="P18" s="2"/>
      <c r="Q18" s="2"/>
      <c r="R18" s="2"/>
      <c r="S18" s="2"/>
      <c r="T18" s="2"/>
      <c r="U18" s="2"/>
      <c r="V18" s="2"/>
      <c r="W18" s="10"/>
    </row>
    <row r="19" spans="1:23" ht="12.75">
      <c r="A19" s="2" t="s">
        <v>77</v>
      </c>
      <c r="B19" s="3"/>
      <c r="C19" s="2"/>
      <c r="D19" s="3"/>
      <c r="E19" s="2"/>
      <c r="F19" s="3"/>
      <c r="G19" s="2">
        <v>3268</v>
      </c>
      <c r="H19" s="3">
        <v>1250</v>
      </c>
      <c r="I19" s="2"/>
      <c r="J19" s="3">
        <v>4794</v>
      </c>
      <c r="K19" s="2"/>
      <c r="L19" s="3"/>
      <c r="M19" s="2"/>
      <c r="N19" s="10"/>
      <c r="O19" s="2"/>
      <c r="P19" s="2"/>
      <c r="Q19" s="2">
        <v>3297</v>
      </c>
      <c r="R19" s="2"/>
      <c r="S19" s="2"/>
      <c r="T19" s="2">
        <v>1000</v>
      </c>
      <c r="U19" s="2"/>
      <c r="V19" s="2"/>
      <c r="W19" s="10"/>
    </row>
    <row r="20" spans="1:23" ht="12.75">
      <c r="A20" s="2" t="s">
        <v>78</v>
      </c>
      <c r="B20" s="3"/>
      <c r="C20" s="3">
        <v>1300</v>
      </c>
      <c r="D20" s="3">
        <v>700</v>
      </c>
      <c r="E20" s="3">
        <v>2700</v>
      </c>
      <c r="F20" s="3"/>
      <c r="G20" s="3">
        <v>300</v>
      </c>
      <c r="H20" s="3">
        <v>3000</v>
      </c>
      <c r="I20" s="2"/>
      <c r="J20" s="3">
        <v>2380</v>
      </c>
      <c r="K20" s="2"/>
      <c r="L20" s="3"/>
      <c r="M20" s="2"/>
      <c r="N20" s="10"/>
      <c r="O20" s="3"/>
      <c r="P20" s="3"/>
      <c r="Q20" s="3"/>
      <c r="R20" s="2"/>
      <c r="S20" s="2"/>
      <c r="T20" s="2"/>
      <c r="U20" s="2"/>
      <c r="V20" s="2"/>
      <c r="W20" s="10"/>
    </row>
    <row r="21" spans="1:23" ht="14.25">
      <c r="A21" s="2" t="s">
        <v>79</v>
      </c>
      <c r="B21" s="5"/>
      <c r="C21" s="2">
        <v>3153</v>
      </c>
      <c r="D21" s="2">
        <v>800</v>
      </c>
      <c r="E21" s="2"/>
      <c r="F21" s="2"/>
      <c r="G21" s="2"/>
      <c r="H21" s="2">
        <v>2100</v>
      </c>
      <c r="I21" s="2"/>
      <c r="J21" s="2"/>
      <c r="K21" s="2"/>
      <c r="L21" s="2">
        <v>1500</v>
      </c>
      <c r="M21" s="2">
        <v>500</v>
      </c>
      <c r="N21" s="10"/>
      <c r="O21" s="2">
        <v>5014</v>
      </c>
      <c r="P21" s="2"/>
      <c r="Q21" s="2">
        <v>552</v>
      </c>
      <c r="R21" s="2">
        <v>1000</v>
      </c>
      <c r="S21" s="2">
        <v>950</v>
      </c>
      <c r="T21" s="2"/>
      <c r="U21" s="2">
        <v>3200</v>
      </c>
      <c r="V21" s="2"/>
      <c r="W21" s="10"/>
    </row>
    <row r="22" spans="1:23" ht="12.75">
      <c r="A22" s="2" t="s">
        <v>82</v>
      </c>
      <c r="B22" s="3"/>
      <c r="C22" s="2"/>
      <c r="D22" s="2">
        <f>2850+3300</f>
        <v>6150</v>
      </c>
      <c r="E22" s="2">
        <v>16000</v>
      </c>
      <c r="F22" s="2">
        <v>3300</v>
      </c>
      <c r="G22" s="2">
        <v>2900</v>
      </c>
      <c r="H22" s="2">
        <v>11110</v>
      </c>
      <c r="I22" s="2"/>
      <c r="J22" s="2"/>
      <c r="K22" s="2"/>
      <c r="L22" s="2"/>
      <c r="M22" s="2"/>
      <c r="N22" s="10"/>
      <c r="O22" s="2"/>
      <c r="P22" s="2"/>
      <c r="Q22" s="2"/>
      <c r="R22" s="2"/>
      <c r="S22" s="2"/>
      <c r="T22" s="2"/>
      <c r="U22" s="2"/>
      <c r="V22" s="2"/>
      <c r="W22" s="10"/>
    </row>
    <row r="23" spans="1:23" ht="12.75">
      <c r="A23" s="2" t="s">
        <v>83</v>
      </c>
      <c r="B23" s="3">
        <v>1345</v>
      </c>
      <c r="C23" s="2">
        <v>2545</v>
      </c>
      <c r="D23" s="2">
        <v>1345</v>
      </c>
      <c r="E23" s="2">
        <v>1345</v>
      </c>
      <c r="F23" s="2">
        <v>1345</v>
      </c>
      <c r="G23" s="2">
        <v>1345</v>
      </c>
      <c r="H23" s="2">
        <v>1345</v>
      </c>
      <c r="I23" s="2"/>
      <c r="J23" s="2"/>
      <c r="K23" s="2">
        <v>680</v>
      </c>
      <c r="L23" s="2"/>
      <c r="M23" s="2"/>
      <c r="N23" s="10"/>
      <c r="O23" s="2"/>
      <c r="P23" s="2"/>
      <c r="Q23" s="2"/>
      <c r="R23" s="2"/>
      <c r="S23" s="2"/>
      <c r="T23" s="2"/>
      <c r="U23" s="2"/>
      <c r="V23" s="2"/>
      <c r="W23" s="10"/>
    </row>
    <row r="24" spans="1:23" ht="12.75">
      <c r="A24" s="2" t="s">
        <v>84</v>
      </c>
      <c r="B24" s="3">
        <v>2000</v>
      </c>
      <c r="C24" s="2">
        <v>2000</v>
      </c>
      <c r="D24" s="2"/>
      <c r="E24" s="2"/>
      <c r="F24" s="2">
        <v>1140</v>
      </c>
      <c r="G24" s="2"/>
      <c r="H24" s="2"/>
      <c r="I24" s="2">
        <v>1150</v>
      </c>
      <c r="J24" s="2">
        <v>1150</v>
      </c>
      <c r="K24" s="2">
        <v>600</v>
      </c>
      <c r="L24" s="2"/>
      <c r="M24" s="2">
        <v>1500</v>
      </c>
      <c r="N24" s="10">
        <v>1000</v>
      </c>
      <c r="O24" s="2"/>
      <c r="P24" s="2"/>
      <c r="Q24" s="2"/>
      <c r="R24" s="2"/>
      <c r="S24" s="2"/>
      <c r="T24" s="2"/>
      <c r="U24" s="2"/>
      <c r="V24" s="2"/>
      <c r="W24" s="10"/>
    </row>
    <row r="25" spans="1:23" ht="12.75">
      <c r="A25" s="2" t="s">
        <v>114</v>
      </c>
      <c r="B25" s="3">
        <v>561</v>
      </c>
      <c r="C25" s="2">
        <v>400</v>
      </c>
      <c r="D25" s="2">
        <v>13311</v>
      </c>
      <c r="E25" s="2"/>
      <c r="F25" s="2"/>
      <c r="G25" s="2"/>
      <c r="H25" s="2"/>
      <c r="I25" s="2"/>
      <c r="J25" s="2"/>
      <c r="K25" s="2"/>
      <c r="L25" s="2"/>
      <c r="M25" s="2"/>
      <c r="N25" s="10"/>
      <c r="O25" s="2"/>
      <c r="P25" s="2"/>
      <c r="Q25" s="2"/>
      <c r="R25" s="2"/>
      <c r="S25" s="2"/>
      <c r="T25" s="2"/>
      <c r="U25" s="2"/>
      <c r="V25" s="2"/>
      <c r="W25" s="10"/>
    </row>
    <row r="26" spans="1:23" ht="12.75">
      <c r="A26" s="2" t="s">
        <v>85</v>
      </c>
      <c r="B26" s="3"/>
      <c r="C26" s="2">
        <v>2800</v>
      </c>
      <c r="D26" s="2">
        <v>700</v>
      </c>
      <c r="E26" s="2">
        <v>2100</v>
      </c>
      <c r="F26" s="2">
        <v>3500</v>
      </c>
      <c r="G26" s="2">
        <v>700</v>
      </c>
      <c r="H26" s="2">
        <v>2100</v>
      </c>
      <c r="I26" s="2"/>
      <c r="J26" s="2"/>
      <c r="K26" s="2"/>
      <c r="L26" s="2"/>
      <c r="M26" s="2"/>
      <c r="N26" s="10"/>
      <c r="O26" s="2"/>
      <c r="P26" s="2"/>
      <c r="Q26" s="2"/>
      <c r="R26" s="2"/>
      <c r="S26" s="2"/>
      <c r="T26" s="2"/>
      <c r="U26" s="2"/>
      <c r="V26" s="2"/>
      <c r="W26" s="10"/>
    </row>
    <row r="27" spans="1:23" ht="12.75">
      <c r="A27" s="2" t="s">
        <v>88</v>
      </c>
      <c r="B27" s="3"/>
      <c r="C27" s="2"/>
      <c r="D27" s="2"/>
      <c r="E27" s="2">
        <v>2000</v>
      </c>
      <c r="F27" s="2">
        <v>3497</v>
      </c>
      <c r="G27" s="2"/>
      <c r="H27" s="2"/>
      <c r="I27" s="2"/>
      <c r="J27" s="2"/>
      <c r="K27" s="2"/>
      <c r="L27" s="2"/>
      <c r="M27" s="2"/>
      <c r="N27" s="10"/>
      <c r="O27" s="2"/>
      <c r="P27" s="2"/>
      <c r="Q27" s="2"/>
      <c r="R27" s="2"/>
      <c r="S27" s="2"/>
      <c r="T27" s="2"/>
      <c r="U27" s="2"/>
      <c r="V27" s="2"/>
      <c r="W27" s="10"/>
    </row>
    <row r="28" spans="1:23" ht="12.75">
      <c r="A28" s="2" t="s">
        <v>94</v>
      </c>
      <c r="B28" s="3"/>
      <c r="C28" s="2"/>
      <c r="D28" s="2"/>
      <c r="E28" s="2">
        <v>9000</v>
      </c>
      <c r="F28" s="2">
        <v>12000</v>
      </c>
      <c r="G28" s="2"/>
      <c r="H28" s="2"/>
      <c r="I28" s="2"/>
      <c r="J28" s="2"/>
      <c r="K28" s="2"/>
      <c r="L28" s="2"/>
      <c r="M28" s="2"/>
      <c r="N28" s="10"/>
      <c r="O28" s="2"/>
      <c r="P28" s="2"/>
      <c r="Q28" s="2"/>
      <c r="R28" s="2"/>
      <c r="S28" s="2"/>
      <c r="T28" s="2"/>
      <c r="U28" s="2"/>
      <c r="V28" s="2"/>
      <c r="W28" s="10"/>
    </row>
    <row r="29" spans="1:23" ht="12.75">
      <c r="A29" s="2" t="s">
        <v>95</v>
      </c>
      <c r="B29" s="3"/>
      <c r="C29" s="2"/>
      <c r="D29" s="2"/>
      <c r="E29" s="2"/>
      <c r="F29" s="2"/>
      <c r="G29" s="2"/>
      <c r="H29" s="2">
        <v>3825</v>
      </c>
      <c r="I29" s="2">
        <v>13040</v>
      </c>
      <c r="J29" s="2">
        <v>20143</v>
      </c>
      <c r="K29" s="2">
        <v>15554</v>
      </c>
      <c r="L29" s="2">
        <v>9630</v>
      </c>
      <c r="M29" s="2">
        <v>5657</v>
      </c>
      <c r="N29" s="10">
        <v>11706</v>
      </c>
      <c r="O29" s="2"/>
      <c r="P29" s="2"/>
      <c r="Q29" s="2"/>
      <c r="R29" s="2">
        <v>11100</v>
      </c>
      <c r="S29" s="2">
        <v>7500</v>
      </c>
      <c r="T29" s="2"/>
      <c r="U29" s="2"/>
      <c r="V29" s="2"/>
      <c r="W29" s="10">
        <v>24542</v>
      </c>
    </row>
    <row r="30" spans="1:23" ht="12.75">
      <c r="A30" s="6" t="s">
        <v>96</v>
      </c>
      <c r="B30" s="3"/>
      <c r="C30" s="2"/>
      <c r="D30" s="2"/>
      <c r="E30" s="2"/>
      <c r="F30" s="2"/>
      <c r="G30" s="2"/>
      <c r="H30" s="2">
        <v>39000</v>
      </c>
      <c r="I30" s="2"/>
      <c r="J30" s="2"/>
      <c r="K30" s="2"/>
      <c r="L30" s="2"/>
      <c r="M30" s="2"/>
      <c r="N30" s="10"/>
      <c r="O30" s="2"/>
      <c r="P30" s="2"/>
      <c r="Q30" s="2"/>
      <c r="R30" s="2"/>
      <c r="S30" s="2"/>
      <c r="T30" s="2"/>
      <c r="U30" s="2"/>
      <c r="V30" s="2"/>
      <c r="W30" s="10"/>
    </row>
    <row r="31" spans="1:23" ht="12.75">
      <c r="A31" s="2" t="s">
        <v>97</v>
      </c>
      <c r="B31" s="3"/>
      <c r="C31" s="2"/>
      <c r="D31" s="2">
        <v>2350</v>
      </c>
      <c r="E31" s="2"/>
      <c r="F31" s="2"/>
      <c r="G31" s="2"/>
      <c r="H31" s="2">
        <v>2500</v>
      </c>
      <c r="I31" s="2">
        <v>15532</v>
      </c>
      <c r="J31" s="2">
        <v>2870</v>
      </c>
      <c r="K31" s="2">
        <v>44609</v>
      </c>
      <c r="L31" s="2">
        <v>550</v>
      </c>
      <c r="M31" s="2">
        <v>7620</v>
      </c>
      <c r="N31" s="10"/>
      <c r="O31" s="2"/>
      <c r="P31" s="2"/>
      <c r="Q31" s="2">
        <v>550</v>
      </c>
      <c r="R31" s="2"/>
      <c r="S31" s="2"/>
      <c r="T31" s="2"/>
      <c r="U31" s="2"/>
      <c r="V31" s="2">
        <v>320</v>
      </c>
      <c r="W31" s="10"/>
    </row>
    <row r="32" spans="1:23" ht="12.75">
      <c r="A32" s="2" t="s">
        <v>98</v>
      </c>
      <c r="B32" s="3"/>
      <c r="C32" s="2"/>
      <c r="D32" s="2"/>
      <c r="E32" s="2"/>
      <c r="F32" s="2"/>
      <c r="G32" s="2"/>
      <c r="H32" s="2"/>
      <c r="I32" s="2">
        <v>27782</v>
      </c>
      <c r="J32" s="2">
        <v>27579</v>
      </c>
      <c r="K32" s="2">
        <v>26500</v>
      </c>
      <c r="L32" s="2"/>
      <c r="M32" s="2">
        <v>15580</v>
      </c>
      <c r="N32" s="10">
        <v>15615</v>
      </c>
      <c r="O32" s="2">
        <v>12844</v>
      </c>
      <c r="P32" s="2">
        <v>13727</v>
      </c>
      <c r="Q32" s="2">
        <v>22848</v>
      </c>
      <c r="R32" s="2"/>
      <c r="S32" s="2"/>
      <c r="T32" s="2"/>
      <c r="U32" s="2"/>
      <c r="V32" s="2"/>
      <c r="W32" s="10"/>
    </row>
    <row r="33" spans="1:23" ht="12.75">
      <c r="A33" s="2" t="s">
        <v>126</v>
      </c>
      <c r="B33" s="3"/>
      <c r="C33" s="2"/>
      <c r="D33" s="2"/>
      <c r="E33" s="2"/>
      <c r="F33" s="2"/>
      <c r="G33" s="2"/>
      <c r="H33" s="2"/>
      <c r="I33" s="2">
        <v>3420</v>
      </c>
      <c r="J33" s="2"/>
      <c r="K33" s="2"/>
      <c r="L33" s="2"/>
      <c r="M33" s="2"/>
      <c r="N33" s="10"/>
      <c r="O33" s="2"/>
      <c r="P33" s="2"/>
      <c r="Q33" s="2"/>
      <c r="R33" s="2"/>
      <c r="S33" s="2"/>
      <c r="T33" s="2"/>
      <c r="U33" s="2">
        <v>300</v>
      </c>
      <c r="V33" s="2">
        <v>300</v>
      </c>
      <c r="W33" s="10"/>
    </row>
    <row r="34" spans="1:23" ht="12.75">
      <c r="A34" s="2" t="s">
        <v>99</v>
      </c>
      <c r="B34" s="3"/>
      <c r="C34" s="2"/>
      <c r="D34" s="2"/>
      <c r="E34" s="2"/>
      <c r="F34" s="2"/>
      <c r="G34" s="2">
        <v>1500</v>
      </c>
      <c r="H34" s="2"/>
      <c r="I34" s="2"/>
      <c r="J34" s="2"/>
      <c r="K34" s="2"/>
      <c r="L34" s="2"/>
      <c r="M34" s="2">
        <v>4615</v>
      </c>
      <c r="N34" s="10"/>
      <c r="O34" s="2"/>
      <c r="P34" s="2"/>
      <c r="Q34" s="2"/>
      <c r="R34" s="2"/>
      <c r="S34" s="2"/>
      <c r="T34" s="2"/>
      <c r="U34" s="2"/>
      <c r="V34" s="2"/>
      <c r="W34" s="10"/>
    </row>
    <row r="35" spans="1:23" ht="12.75">
      <c r="A35" s="2" t="s">
        <v>101</v>
      </c>
      <c r="B35" s="3">
        <v>4640</v>
      </c>
      <c r="C35" s="2"/>
      <c r="D35" s="2">
        <v>4340</v>
      </c>
      <c r="E35" s="2">
        <v>4340</v>
      </c>
      <c r="F35" s="2"/>
      <c r="G35" s="2"/>
      <c r="H35" s="2"/>
      <c r="I35" s="2"/>
      <c r="J35" s="2"/>
      <c r="K35" s="2"/>
      <c r="L35" s="2"/>
      <c r="M35" s="2">
        <v>4100</v>
      </c>
      <c r="N35" s="10"/>
      <c r="O35" s="2"/>
      <c r="P35" s="2"/>
      <c r="Q35" s="2"/>
      <c r="R35" s="2"/>
      <c r="S35" s="2"/>
      <c r="T35" s="2"/>
      <c r="U35" s="2"/>
      <c r="V35" s="2"/>
      <c r="W35" s="10"/>
    </row>
    <row r="36" spans="1:23" ht="12.75">
      <c r="A36" s="2" t="s">
        <v>102</v>
      </c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>
        <v>1200</v>
      </c>
      <c r="N36" s="10"/>
      <c r="O36" s="2"/>
      <c r="P36" s="2"/>
      <c r="Q36" s="2"/>
      <c r="R36" s="2"/>
      <c r="S36" s="2"/>
      <c r="T36" s="2">
        <v>250</v>
      </c>
      <c r="U36" s="2"/>
      <c r="V36" s="2"/>
      <c r="W36" s="10"/>
    </row>
    <row r="37" spans="1:23" ht="12.75">
      <c r="A37" s="2" t="s">
        <v>105</v>
      </c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0"/>
      <c r="O37" s="2">
        <v>52</v>
      </c>
      <c r="P37" s="2">
        <v>52</v>
      </c>
      <c r="Q37" s="2">
        <v>52</v>
      </c>
      <c r="R37" s="2"/>
      <c r="S37" s="2"/>
      <c r="T37" s="2"/>
      <c r="U37" s="2"/>
      <c r="V37" s="2"/>
      <c r="W37" s="10"/>
    </row>
    <row r="38" spans="1:8" s="2" customFormat="1" ht="12.75">
      <c r="A38" s="2" t="s">
        <v>124</v>
      </c>
      <c r="C38" s="2">
        <v>1600</v>
      </c>
      <c r="H38" s="2">
        <v>1950</v>
      </c>
    </row>
    <row r="39" spans="1:23" ht="12.75">
      <c r="A39" s="2" t="s">
        <v>123</v>
      </c>
      <c r="B39" s="3"/>
      <c r="C39" s="2"/>
      <c r="D39" s="2"/>
      <c r="E39" s="2"/>
      <c r="F39" s="2"/>
      <c r="G39" s="2"/>
      <c r="H39" s="2">
        <v>2768</v>
      </c>
      <c r="I39" s="2"/>
      <c r="J39" s="2"/>
      <c r="K39" s="2"/>
      <c r="L39" s="2"/>
      <c r="M39" s="2"/>
      <c r="N39" s="10"/>
      <c r="O39" s="2"/>
      <c r="P39" s="2"/>
      <c r="Q39" s="2"/>
      <c r="R39" s="2"/>
      <c r="S39" s="2"/>
      <c r="T39" s="2"/>
      <c r="U39" s="2"/>
      <c r="V39" s="2"/>
      <c r="W39" s="10"/>
    </row>
    <row r="40" spans="1:23" ht="12.75">
      <c r="A40" s="2" t="s">
        <v>116</v>
      </c>
      <c r="B40" s="3">
        <v>3200</v>
      </c>
      <c r="C40" s="2">
        <v>7200</v>
      </c>
      <c r="D40" s="2"/>
      <c r="E40" s="2">
        <v>5600</v>
      </c>
      <c r="F40" s="2"/>
      <c r="G40" s="2"/>
      <c r="H40" s="2"/>
      <c r="I40" s="2"/>
      <c r="J40" s="2"/>
      <c r="K40" s="2"/>
      <c r="L40" s="2"/>
      <c r="M40" s="2"/>
      <c r="N40" s="10"/>
      <c r="O40" s="2"/>
      <c r="P40" s="2"/>
      <c r="Q40" s="2"/>
      <c r="R40" s="2"/>
      <c r="S40" s="2"/>
      <c r="T40" s="2"/>
      <c r="U40" s="2"/>
      <c r="V40" s="2"/>
      <c r="W40" s="10"/>
    </row>
    <row r="41" spans="1:23" ht="12.75">
      <c r="A41" s="2" t="s">
        <v>127</v>
      </c>
      <c r="B41" s="3"/>
      <c r="C41" s="2"/>
      <c r="D41" s="2"/>
      <c r="E41" s="2"/>
      <c r="F41" s="2"/>
      <c r="G41" s="2">
        <v>460</v>
      </c>
      <c r="H41" s="2"/>
      <c r="I41" s="2"/>
      <c r="J41" s="2"/>
      <c r="K41" s="2"/>
      <c r="L41" s="2"/>
      <c r="M41" s="2"/>
      <c r="N41" s="10"/>
      <c r="O41" s="2"/>
      <c r="P41" s="2"/>
      <c r="Q41" s="2"/>
      <c r="R41" s="2"/>
      <c r="S41" s="2"/>
      <c r="T41" s="2"/>
      <c r="U41" s="2"/>
      <c r="V41" s="2"/>
      <c r="W41" s="10"/>
    </row>
    <row r="42" spans="1:23" ht="12.75">
      <c r="A42" s="2" t="s">
        <v>128</v>
      </c>
      <c r="B42" s="3"/>
      <c r="C42" s="2"/>
      <c r="D42" s="2"/>
      <c r="E42" s="2"/>
      <c r="F42" s="2"/>
      <c r="G42" s="2">
        <v>3310</v>
      </c>
      <c r="H42" s="2"/>
      <c r="I42" s="2"/>
      <c r="J42" s="2"/>
      <c r="K42" s="2"/>
      <c r="L42" s="2"/>
      <c r="M42" s="2"/>
      <c r="N42" s="10"/>
      <c r="O42" s="2"/>
      <c r="P42" s="2"/>
      <c r="Q42" s="2"/>
      <c r="R42" s="2"/>
      <c r="S42" s="2"/>
      <c r="T42" s="2"/>
      <c r="U42" s="2"/>
      <c r="V42" s="2"/>
      <c r="W42" s="10"/>
    </row>
    <row r="43" spans="1:23" ht="12.75">
      <c r="A43" s="2" t="s">
        <v>110</v>
      </c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0"/>
      <c r="O43" s="2"/>
      <c r="P43" s="2">
        <v>20669</v>
      </c>
      <c r="Q43" s="2"/>
      <c r="R43" s="2"/>
      <c r="S43" s="2"/>
      <c r="T43" s="2"/>
      <c r="U43" s="2"/>
      <c r="V43" s="2"/>
      <c r="W43" s="10"/>
    </row>
    <row r="44" spans="1:23" ht="13.5" thickBot="1">
      <c r="A44" s="2" t="s">
        <v>5</v>
      </c>
      <c r="B44" s="3">
        <f aca="true" t="shared" si="0" ref="B44:W44">SUM(B6:B43)</f>
        <v>160088</v>
      </c>
      <c r="C44" s="3">
        <f t="shared" si="0"/>
        <v>154934</v>
      </c>
      <c r="D44" s="3">
        <f t="shared" si="0"/>
        <v>180683</v>
      </c>
      <c r="E44" s="3">
        <f t="shared" si="0"/>
        <v>203141</v>
      </c>
      <c r="F44" s="3">
        <f t="shared" si="0"/>
        <v>182970</v>
      </c>
      <c r="G44" s="3">
        <f t="shared" si="0"/>
        <v>127124</v>
      </c>
      <c r="H44" s="3">
        <f t="shared" si="0"/>
        <v>198403</v>
      </c>
      <c r="I44" s="3">
        <f t="shared" si="0"/>
        <v>63540</v>
      </c>
      <c r="J44" s="3">
        <f t="shared" si="0"/>
        <v>74556</v>
      </c>
      <c r="K44" s="3">
        <f t="shared" si="0"/>
        <v>91462</v>
      </c>
      <c r="L44" s="3">
        <f t="shared" si="0"/>
        <v>30513</v>
      </c>
      <c r="M44" s="3">
        <f t="shared" si="0"/>
        <v>51155</v>
      </c>
      <c r="N44" s="3">
        <f t="shared" si="0"/>
        <v>36904</v>
      </c>
      <c r="O44" s="3">
        <f t="shared" si="0"/>
        <v>38349</v>
      </c>
      <c r="P44" s="16">
        <f t="shared" si="0"/>
        <v>49404</v>
      </c>
      <c r="Q44" s="16">
        <f t="shared" si="0"/>
        <v>41163</v>
      </c>
      <c r="R44" s="16">
        <f t="shared" si="0"/>
        <v>18256</v>
      </c>
      <c r="S44" s="16">
        <f t="shared" si="0"/>
        <v>32357</v>
      </c>
      <c r="T44" s="16">
        <f t="shared" si="0"/>
        <v>1906</v>
      </c>
      <c r="U44" s="16">
        <f t="shared" si="0"/>
        <v>14756</v>
      </c>
      <c r="V44" s="16">
        <f t="shared" si="0"/>
        <v>20276</v>
      </c>
      <c r="W44" s="16">
        <f t="shared" si="0"/>
        <v>25498</v>
      </c>
    </row>
    <row r="45" spans="1:23" ht="14.25">
      <c r="A45" s="7"/>
      <c r="I45" s="2"/>
      <c r="O45" s="10"/>
      <c r="P45" s="13"/>
      <c r="Q45" s="13"/>
      <c r="R45" s="13"/>
      <c r="S45" s="13"/>
      <c r="T45" s="13"/>
      <c r="U45" s="13"/>
      <c r="V45" s="13"/>
      <c r="W45" s="13"/>
    </row>
    <row r="46" spans="9:23" ht="14.25">
      <c r="I46" s="2"/>
      <c r="O46" s="10"/>
      <c r="P46" s="13"/>
      <c r="Q46" s="13"/>
      <c r="R46" s="13"/>
      <c r="S46" s="13"/>
      <c r="T46" s="13"/>
      <c r="U46" s="13"/>
      <c r="V46" s="13"/>
      <c r="W46" s="13"/>
    </row>
    <row r="47" spans="9:23" ht="14.25">
      <c r="I47" s="2"/>
      <c r="O47" s="13"/>
      <c r="P47" s="13"/>
      <c r="Q47" s="13"/>
      <c r="R47" s="13"/>
      <c r="S47" s="13"/>
      <c r="T47" s="13"/>
      <c r="U47" s="13"/>
      <c r="V47" s="13"/>
      <c r="W47" s="13"/>
    </row>
    <row r="48" ht="14.25">
      <c r="I48" s="2"/>
    </row>
    <row r="182" ht="14.25">
      <c r="A182" t="s">
        <v>489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39"/>
  <sheetViews>
    <sheetView zoomScalePageLayoutView="0" workbookViewId="0" topLeftCell="A2">
      <pane xSplit="1" ySplit="3" topLeftCell="F5" activePane="bottomRight" state="frozen"/>
      <selection pane="topLeft" activeCell="A2" sqref="A2"/>
      <selection pane="topRight" activeCell="B2" sqref="B2"/>
      <selection pane="bottomLeft" activeCell="A3" sqref="A3"/>
      <selection pane="bottomRight" activeCell="F3" sqref="F3"/>
    </sheetView>
  </sheetViews>
  <sheetFormatPr defaultColWidth="9.140625" defaultRowHeight="12.75"/>
  <cols>
    <col min="1" max="1" width="32.00390625" style="0" customWidth="1"/>
    <col min="2" max="2" width="8.140625" style="1" customWidth="1"/>
    <col min="3" max="12" width="8.140625" style="0" customWidth="1"/>
    <col min="13" max="13" width="8.57421875" style="0" customWidth="1"/>
    <col min="14" max="14" width="8.140625" style="0" customWidth="1"/>
    <col min="15" max="25" width="8.140625" style="0" hidden="1" customWidth="1"/>
    <col min="26" max="31" width="8.140625" style="0" customWidth="1"/>
  </cols>
  <sheetData>
    <row r="2" spans="1:6" ht="14.25">
      <c r="A2" t="s">
        <v>120</v>
      </c>
      <c r="D2" t="s">
        <v>39</v>
      </c>
      <c r="F2" t="s">
        <v>125</v>
      </c>
    </row>
    <row r="4" spans="1:28" ht="12.75">
      <c r="A4" s="2"/>
      <c r="B4" s="31" t="s">
        <v>4</v>
      </c>
      <c r="C4" s="31"/>
      <c r="D4" s="32" t="s">
        <v>6</v>
      </c>
      <c r="E4" s="32"/>
      <c r="F4" s="31" t="s">
        <v>7</v>
      </c>
      <c r="G4" s="31"/>
      <c r="H4" s="29" t="s">
        <v>8</v>
      </c>
      <c r="I4" s="30"/>
      <c r="J4" s="29" t="s">
        <v>9</v>
      </c>
      <c r="K4" s="30"/>
      <c r="L4" s="29" t="s">
        <v>10</v>
      </c>
      <c r="M4" s="30"/>
      <c r="N4" s="2" t="s">
        <v>40</v>
      </c>
      <c r="O4" s="29" t="s">
        <v>42</v>
      </c>
      <c r="P4" s="30"/>
      <c r="Q4" s="29" t="s">
        <v>43</v>
      </c>
      <c r="R4" s="30"/>
      <c r="S4" s="29" t="s">
        <v>44</v>
      </c>
      <c r="T4" s="30"/>
      <c r="U4" s="2" t="s">
        <v>40</v>
      </c>
      <c r="V4" s="29" t="s">
        <v>117</v>
      </c>
      <c r="W4" s="30"/>
      <c r="X4" s="29" t="s">
        <v>118</v>
      </c>
      <c r="Y4" s="30"/>
      <c r="Z4" s="2" t="s">
        <v>40</v>
      </c>
      <c r="AA4" s="29" t="s">
        <v>119</v>
      </c>
      <c r="AB4" s="30"/>
    </row>
    <row r="5" spans="1:28" ht="25.5">
      <c r="A5" s="2" t="s">
        <v>0</v>
      </c>
      <c r="B5" s="3" t="s">
        <v>3</v>
      </c>
      <c r="C5" s="4" t="s">
        <v>33</v>
      </c>
      <c r="D5" s="3" t="s">
        <v>3</v>
      </c>
      <c r="E5" s="4" t="s">
        <v>33</v>
      </c>
      <c r="F5" s="3" t="s">
        <v>3</v>
      </c>
      <c r="G5" s="4" t="s">
        <v>33</v>
      </c>
      <c r="H5" s="3" t="s">
        <v>3</v>
      </c>
      <c r="I5" s="4" t="s">
        <v>33</v>
      </c>
      <c r="J5" s="3" t="s">
        <v>3</v>
      </c>
      <c r="K5" s="4" t="s">
        <v>33</v>
      </c>
      <c r="L5" s="3" t="s">
        <v>3</v>
      </c>
      <c r="M5" s="4" t="s">
        <v>33</v>
      </c>
      <c r="N5" s="2" t="s">
        <v>41</v>
      </c>
      <c r="O5" s="3" t="s">
        <v>3</v>
      </c>
      <c r="P5" s="4" t="s">
        <v>33</v>
      </c>
      <c r="Q5" s="3" t="s">
        <v>3</v>
      </c>
      <c r="R5" s="4" t="s">
        <v>33</v>
      </c>
      <c r="S5" s="3" t="s">
        <v>3</v>
      </c>
      <c r="T5" s="4" t="s">
        <v>33</v>
      </c>
      <c r="U5" s="2" t="s">
        <v>41</v>
      </c>
      <c r="V5" s="3" t="s">
        <v>3</v>
      </c>
      <c r="W5" s="4" t="s">
        <v>33</v>
      </c>
      <c r="X5" s="3" t="s">
        <v>3</v>
      </c>
      <c r="Y5" s="4" t="s">
        <v>33</v>
      </c>
      <c r="Z5" s="2" t="s">
        <v>41</v>
      </c>
      <c r="AA5" s="3" t="s">
        <v>3</v>
      </c>
      <c r="AB5" s="4" t="s">
        <v>33</v>
      </c>
    </row>
    <row r="6" spans="1:28" ht="22.5" customHeight="1">
      <c r="A6" s="2"/>
      <c r="B6" s="5"/>
      <c r="C6" s="2"/>
      <c r="D6" s="5"/>
      <c r="E6" s="2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4.25">
      <c r="A7" s="6" t="s">
        <v>1</v>
      </c>
      <c r="B7" s="5"/>
      <c r="C7" s="2"/>
      <c r="D7" s="5"/>
      <c r="E7" s="2"/>
      <c r="F7" s="5"/>
      <c r="G7" s="2"/>
      <c r="H7" s="5"/>
      <c r="I7" s="2"/>
      <c r="J7" s="5"/>
      <c r="K7" s="2"/>
      <c r="L7" s="5"/>
      <c r="M7" s="2"/>
      <c r="N7" s="2"/>
      <c r="O7" s="5"/>
      <c r="P7" s="2"/>
      <c r="Q7" s="5"/>
      <c r="R7" s="2"/>
      <c r="S7" s="5"/>
      <c r="T7" s="2"/>
      <c r="U7" s="2"/>
      <c r="V7" s="5"/>
      <c r="W7" s="2"/>
      <c r="X7" s="5"/>
      <c r="Y7" s="2"/>
      <c r="Z7" s="2"/>
      <c r="AA7" s="5"/>
      <c r="AB7" s="2"/>
    </row>
    <row r="8" spans="1:28" ht="12.75">
      <c r="A8" s="2" t="s">
        <v>2</v>
      </c>
      <c r="B8" s="3">
        <v>3100.6</v>
      </c>
      <c r="C8" s="2">
        <f>$C$36/$B$36*B8</f>
        <v>510.5722589901421</v>
      </c>
      <c r="D8" s="3">
        <v>3100.6</v>
      </c>
      <c r="E8" s="2">
        <f aca="true" t="shared" si="0" ref="E8:E17">$E$36/$D$36*D8</f>
        <v>3074.8811023559183</v>
      </c>
      <c r="F8" s="3">
        <v>3100.6</v>
      </c>
      <c r="G8" s="2">
        <f aca="true" t="shared" si="1" ref="G8:G17">$G$36/$F$36*F8</f>
        <v>4964.184250066945</v>
      </c>
      <c r="H8" s="3">
        <v>3100.6</v>
      </c>
      <c r="I8" s="2">
        <f aca="true" t="shared" si="2" ref="I8:I35">$I$36/$H$36*H8</f>
        <v>3743.4240436612545</v>
      </c>
      <c r="J8" s="3">
        <v>3100.6</v>
      </c>
      <c r="K8" s="2">
        <f aca="true" t="shared" si="3" ref="K8:K18">$K$36/$J$36*J8</f>
        <v>5522.566375828523</v>
      </c>
      <c r="L8" s="3">
        <v>3100.6</v>
      </c>
      <c r="M8" s="2">
        <f aca="true" t="shared" si="4" ref="M8:M18">$M$36/$L$36*L8</f>
        <v>3498.377395697686</v>
      </c>
      <c r="N8" s="2">
        <f aca="true" t="shared" si="5" ref="N8:N18">C8+E8+G8+I8+K8+M8</f>
        <v>21314.00542660047</v>
      </c>
      <c r="O8" s="3">
        <v>3100.6</v>
      </c>
      <c r="P8" s="2">
        <f aca="true" t="shared" si="6" ref="P8:P18">$P$36/$O$36*O8</f>
        <v>3247.4704817648976</v>
      </c>
      <c r="Q8" s="3">
        <v>3100.6</v>
      </c>
      <c r="R8" s="2">
        <f aca="true" t="shared" si="7" ref="R8:R18">$R$36/$Q$36*Q8</f>
        <v>3956.5276363480834</v>
      </c>
      <c r="S8" s="3">
        <v>3100.6</v>
      </c>
      <c r="T8" s="2">
        <f aca="true" t="shared" si="8" ref="T8:T35">$T$36/$S$36*S8</f>
        <v>4742.119511655779</v>
      </c>
      <c r="U8" s="2">
        <f aca="true" t="shared" si="9" ref="U8:U36">N8+P8+R8+T8</f>
        <v>33260.12305636923</v>
      </c>
      <c r="V8" s="2">
        <v>3100.6</v>
      </c>
      <c r="W8" s="2">
        <f aca="true" t="shared" si="10" ref="W8:W35">$W$36/$V$36*V8</f>
        <v>4276.068912737045</v>
      </c>
      <c r="X8" s="3">
        <v>3100.6</v>
      </c>
      <c r="Y8" s="2">
        <f aca="true" t="shared" si="11" ref="Y8:Y35">$Y$36/$X$36*X8</f>
        <v>4267.618350946449</v>
      </c>
      <c r="Z8" s="2">
        <f aca="true" t="shared" si="12" ref="Z8:Z36">U8+W8+Y8</f>
        <v>41803.81032005272</v>
      </c>
      <c r="AA8" s="3">
        <v>3100.6</v>
      </c>
      <c r="AB8" s="2">
        <f aca="true" t="shared" si="13" ref="AB8:AB17">$AB$18/$Z$18*Z8</f>
        <v>46732.704667826474</v>
      </c>
    </row>
    <row r="9" spans="1:28" ht="12.75">
      <c r="A9" s="2" t="s">
        <v>11</v>
      </c>
      <c r="B9" s="3"/>
      <c r="C9" s="2"/>
      <c r="D9" s="3"/>
      <c r="E9" s="2">
        <f t="shared" si="0"/>
        <v>0</v>
      </c>
      <c r="F9" s="3"/>
      <c r="G9" s="2">
        <f t="shared" si="1"/>
        <v>0</v>
      </c>
      <c r="H9" s="3"/>
      <c r="I9" s="2">
        <f t="shared" si="2"/>
        <v>0</v>
      </c>
      <c r="J9" s="3"/>
      <c r="K9" s="2">
        <f t="shared" si="3"/>
        <v>0</v>
      </c>
      <c r="L9" s="3">
        <v>4533.7</v>
      </c>
      <c r="M9" s="2">
        <f t="shared" si="4"/>
        <v>5115.330451807586</v>
      </c>
      <c r="N9" s="2">
        <f t="shared" si="5"/>
        <v>5115.330451807586</v>
      </c>
      <c r="O9" s="3">
        <v>4533.7</v>
      </c>
      <c r="P9" s="2">
        <f t="shared" si="6"/>
        <v>4748.454145383963</v>
      </c>
      <c r="Q9" s="3">
        <v>4533.7</v>
      </c>
      <c r="R9" s="2">
        <f t="shared" si="7"/>
        <v>5785.238129688224</v>
      </c>
      <c r="S9" s="3">
        <v>4533.7</v>
      </c>
      <c r="T9" s="2">
        <f t="shared" si="8"/>
        <v>6933.931248788558</v>
      </c>
      <c r="U9" s="2">
        <f t="shared" si="9"/>
        <v>22582.95397566833</v>
      </c>
      <c r="V9" s="3">
        <v>4533.7</v>
      </c>
      <c r="W9" s="2">
        <f t="shared" si="10"/>
        <v>6252.471660219293</v>
      </c>
      <c r="X9" s="3">
        <v>4533.7</v>
      </c>
      <c r="Y9" s="2">
        <f t="shared" si="11"/>
        <v>6240.11524146485</v>
      </c>
      <c r="Z9" s="2">
        <f t="shared" si="12"/>
        <v>35075.540877352476</v>
      </c>
      <c r="AA9" s="3">
        <v>4533.7</v>
      </c>
      <c r="AB9" s="2">
        <f t="shared" si="13"/>
        <v>39211.13602649992</v>
      </c>
    </row>
    <row r="10" spans="1:28" ht="12.75">
      <c r="A10" s="2" t="s">
        <v>12</v>
      </c>
      <c r="B10" s="3">
        <v>4598.8</v>
      </c>
      <c r="C10" s="2">
        <f>$C$36/$B$36*B10</f>
        <v>757.2791410191143</v>
      </c>
      <c r="D10" s="3">
        <v>4598.8</v>
      </c>
      <c r="E10" s="2">
        <f t="shared" si="0"/>
        <v>4560.653813298845</v>
      </c>
      <c r="F10" s="3">
        <v>4598.8</v>
      </c>
      <c r="G10" s="2">
        <f t="shared" si="1"/>
        <v>7362.86219738369</v>
      </c>
      <c r="H10" s="3">
        <v>4598.8</v>
      </c>
      <c r="I10" s="2">
        <f t="shared" si="2"/>
        <v>5552.234564919492</v>
      </c>
      <c r="J10" s="3">
        <v>4598.8</v>
      </c>
      <c r="K10" s="2">
        <f t="shared" si="3"/>
        <v>8191.052779836229</v>
      </c>
      <c r="L10" s="3">
        <v>4598.8</v>
      </c>
      <c r="M10" s="2">
        <f t="shared" si="4"/>
        <v>5188.78216065746</v>
      </c>
      <c r="N10" s="2">
        <f t="shared" si="5"/>
        <v>31612.864657114827</v>
      </c>
      <c r="O10" s="3">
        <v>4598.8</v>
      </c>
      <c r="P10" s="2">
        <f t="shared" si="6"/>
        <v>4816.637828659102</v>
      </c>
      <c r="Q10" s="3">
        <v>4598.8</v>
      </c>
      <c r="R10" s="2">
        <f t="shared" si="7"/>
        <v>5868.309131793062</v>
      </c>
      <c r="S10" s="3">
        <v>4598.8</v>
      </c>
      <c r="T10" s="2">
        <f t="shared" si="8"/>
        <v>7033.4964878419005</v>
      </c>
      <c r="U10" s="2">
        <f t="shared" si="9"/>
        <v>49331.30810540888</v>
      </c>
      <c r="V10" s="3">
        <v>4598.8</v>
      </c>
      <c r="W10">
        <f t="shared" si="10"/>
        <v>6342.251730598956</v>
      </c>
      <c r="X10" s="3">
        <v>4598.8</v>
      </c>
      <c r="Y10" s="2">
        <f t="shared" si="11"/>
        <v>6329.717884387709</v>
      </c>
      <c r="Z10" s="2">
        <f t="shared" si="12"/>
        <v>62003.27772039555</v>
      </c>
      <c r="AA10" s="3">
        <v>4598.8</v>
      </c>
      <c r="AB10" s="2">
        <f t="shared" si="13"/>
        <v>69313.7980476038</v>
      </c>
    </row>
    <row r="11" spans="1:28" ht="12.75">
      <c r="A11" s="2" t="s">
        <v>13</v>
      </c>
      <c r="B11" s="3">
        <v>4698.7</v>
      </c>
      <c r="C11" s="2">
        <f>$C$36/$B$36*B11</f>
        <v>773.7295598648586</v>
      </c>
      <c r="D11" s="3">
        <v>4698.7</v>
      </c>
      <c r="E11" s="2">
        <f t="shared" si="0"/>
        <v>4659.725161465443</v>
      </c>
      <c r="F11" s="3">
        <v>4698.7</v>
      </c>
      <c r="G11" s="2">
        <f t="shared" si="1"/>
        <v>7522.806081335727</v>
      </c>
      <c r="H11" s="3">
        <v>4698.7</v>
      </c>
      <c r="I11" s="2">
        <f t="shared" si="2"/>
        <v>5672.84607945273</v>
      </c>
      <c r="J11" s="3">
        <v>4698.7</v>
      </c>
      <c r="K11" s="2">
        <f t="shared" si="3"/>
        <v>8368.98749600254</v>
      </c>
      <c r="L11" s="3">
        <v>4698.7</v>
      </c>
      <c r="M11" s="2">
        <f t="shared" si="4"/>
        <v>5301.498377463948</v>
      </c>
      <c r="N11" s="2">
        <f t="shared" si="5"/>
        <v>32299.592755585247</v>
      </c>
      <c r="O11" s="3">
        <v>4698.7</v>
      </c>
      <c r="P11" s="2">
        <f t="shared" si="6"/>
        <v>4921.269932486849</v>
      </c>
      <c r="Q11" s="3">
        <v>4698.7</v>
      </c>
      <c r="R11" s="2">
        <f t="shared" si="7"/>
        <v>5995.786752534587</v>
      </c>
      <c r="S11" s="3">
        <v>4698.7</v>
      </c>
      <c r="T11" s="2">
        <f t="shared" si="8"/>
        <v>7186.28554132007</v>
      </c>
      <c r="U11" s="2">
        <f t="shared" si="9"/>
        <v>50402.93498192675</v>
      </c>
      <c r="V11" s="3">
        <v>4698.7</v>
      </c>
      <c r="W11">
        <f t="shared" si="10"/>
        <v>6480.024833992631</v>
      </c>
      <c r="X11" s="3">
        <v>4698.7</v>
      </c>
      <c r="Y11" s="2">
        <f t="shared" si="11"/>
        <v>6467.218714310804</v>
      </c>
      <c r="Z11" s="2">
        <f t="shared" si="12"/>
        <v>63350.17853023019</v>
      </c>
      <c r="AA11" s="3">
        <v>4698.7</v>
      </c>
      <c r="AB11" s="2">
        <f t="shared" si="13"/>
        <v>70819.50571589894</v>
      </c>
    </row>
    <row r="12" spans="1:28" ht="12.75">
      <c r="A12" s="2" t="s">
        <v>14</v>
      </c>
      <c r="B12" s="3">
        <v>4794.2</v>
      </c>
      <c r="C12" s="2">
        <f>$C$36/$B$36*B12</f>
        <v>789.4554357384181</v>
      </c>
      <c r="D12" s="3">
        <v>4794.2</v>
      </c>
      <c r="E12" s="2">
        <f t="shared" si="0"/>
        <v>4754.43300680989</v>
      </c>
      <c r="F12" s="3">
        <v>4794.2</v>
      </c>
      <c r="G12" s="2">
        <f t="shared" si="1"/>
        <v>7675.705389818406</v>
      </c>
      <c r="H12" s="3">
        <v>4794.2</v>
      </c>
      <c r="I12" s="2">
        <f t="shared" si="2"/>
        <v>5788.145375127648</v>
      </c>
      <c r="J12" s="3">
        <v>4794.2</v>
      </c>
      <c r="K12" s="2">
        <f t="shared" si="3"/>
        <v>8539.08524769306</v>
      </c>
      <c r="L12" s="3">
        <v>4794.2</v>
      </c>
      <c r="M12" s="2">
        <f t="shared" si="4"/>
        <v>5409.250116252933</v>
      </c>
      <c r="N12" s="2">
        <f t="shared" si="5"/>
        <v>32956.07457144036</v>
      </c>
      <c r="O12" s="3">
        <v>4794.2</v>
      </c>
      <c r="P12" s="2">
        <f t="shared" si="6"/>
        <v>5021.293615325186</v>
      </c>
      <c r="Q12" s="3">
        <v>4794.2</v>
      </c>
      <c r="R12" s="2">
        <f t="shared" si="7"/>
        <v>6117.649743333543</v>
      </c>
      <c r="S12" s="3">
        <v>4794.2</v>
      </c>
      <c r="T12" s="2">
        <f t="shared" si="8"/>
        <v>7332.345146997399</v>
      </c>
      <c r="U12" s="2">
        <f t="shared" si="9"/>
        <v>51427.36307709648</v>
      </c>
      <c r="V12" s="3">
        <v>4794.2</v>
      </c>
      <c r="W12">
        <f t="shared" si="10"/>
        <v>6611.729852752351</v>
      </c>
      <c r="X12" s="3">
        <v>4794.2</v>
      </c>
      <c r="Y12" s="2">
        <f t="shared" si="11"/>
        <v>6598.663451624674</v>
      </c>
      <c r="Z12" s="2">
        <f t="shared" si="12"/>
        <v>64637.756381473504</v>
      </c>
      <c r="AA12" s="3">
        <v>4794.2</v>
      </c>
      <c r="AB12" s="2">
        <f t="shared" si="13"/>
        <v>72258.89592933422</v>
      </c>
    </row>
    <row r="13" spans="1:28" ht="12.75">
      <c r="A13" s="2" t="s">
        <v>15</v>
      </c>
      <c r="B13" s="3"/>
      <c r="C13" s="2"/>
      <c r="D13" s="3"/>
      <c r="E13" s="2">
        <f t="shared" si="0"/>
        <v>0</v>
      </c>
      <c r="F13" s="3"/>
      <c r="G13" s="2">
        <f t="shared" si="1"/>
        <v>0</v>
      </c>
      <c r="H13" s="3">
        <v>4753.1</v>
      </c>
      <c r="I13" s="2">
        <f t="shared" si="2"/>
        <v>5738.524421701061</v>
      </c>
      <c r="J13" s="3">
        <v>4753.1</v>
      </c>
      <c r="K13" s="2">
        <f t="shared" si="3"/>
        <v>8465.88087497599</v>
      </c>
      <c r="L13" s="3">
        <v>4753.1</v>
      </c>
      <c r="M13" s="2">
        <f t="shared" si="4"/>
        <v>5362.877378407622</v>
      </c>
      <c r="N13" s="2">
        <f t="shared" si="5"/>
        <v>19567.282675084673</v>
      </c>
      <c r="O13" s="3">
        <v>4753.1</v>
      </c>
      <c r="P13" s="2">
        <f t="shared" si="6"/>
        <v>4978.246773810468</v>
      </c>
      <c r="Q13" s="3">
        <v>4753.1</v>
      </c>
      <c r="R13" s="2">
        <f t="shared" si="7"/>
        <v>6065.203995460904</v>
      </c>
      <c r="S13" s="3">
        <v>4753.1</v>
      </c>
      <c r="T13" s="2">
        <f t="shared" si="8"/>
        <v>7269.485986857732</v>
      </c>
      <c r="U13" s="2">
        <f t="shared" si="9"/>
        <v>37880.21943121377</v>
      </c>
      <c r="V13" s="3">
        <v>4753.1</v>
      </c>
      <c r="W13">
        <f t="shared" si="10"/>
        <v>6555.04842583063</v>
      </c>
      <c r="X13" s="3">
        <v>4753.1</v>
      </c>
      <c r="Y13" s="2">
        <f t="shared" si="11"/>
        <v>6542.0940411157735</v>
      </c>
      <c r="Z13" s="2">
        <f t="shared" si="12"/>
        <v>50977.361898160176</v>
      </c>
      <c r="AA13" s="3">
        <v>4753.1</v>
      </c>
      <c r="AB13" s="2">
        <f t="shared" si="13"/>
        <v>56987.86737602404</v>
      </c>
    </row>
    <row r="14" spans="1:28" ht="12.75">
      <c r="A14" s="2" t="s">
        <v>16</v>
      </c>
      <c r="B14" s="3"/>
      <c r="C14" s="2"/>
      <c r="D14" s="3"/>
      <c r="E14" s="2">
        <f t="shared" si="0"/>
        <v>0</v>
      </c>
      <c r="F14" s="3">
        <v>6090.28</v>
      </c>
      <c r="G14" s="2">
        <f t="shared" si="1"/>
        <v>9750.781156710867</v>
      </c>
      <c r="H14" s="3">
        <v>6090.28</v>
      </c>
      <c r="I14" s="2">
        <f t="shared" si="2"/>
        <v>7352.931879194112</v>
      </c>
      <c r="J14" s="3">
        <v>6090.28</v>
      </c>
      <c r="K14" s="2">
        <f t="shared" si="3"/>
        <v>10847.570001735448</v>
      </c>
      <c r="L14" s="3">
        <v>6090.28</v>
      </c>
      <c r="M14" s="2">
        <f t="shared" si="4"/>
        <v>6871.604813735956</v>
      </c>
      <c r="N14" s="2">
        <f t="shared" si="5"/>
        <v>34822.887851376385</v>
      </c>
      <c r="O14" s="3">
        <v>6090.28</v>
      </c>
      <c r="P14" s="2">
        <f t="shared" si="6"/>
        <v>6378.766859860388</v>
      </c>
      <c r="Q14" s="3">
        <v>6090.28</v>
      </c>
      <c r="R14" s="2">
        <f t="shared" si="7"/>
        <v>7771.515556053024</v>
      </c>
      <c r="S14" s="3">
        <v>6090.28</v>
      </c>
      <c r="T14" s="2">
        <f t="shared" si="8"/>
        <v>9314.595761932193</v>
      </c>
      <c r="U14" s="2">
        <f t="shared" si="9"/>
        <v>58287.76602922199</v>
      </c>
      <c r="V14" s="3">
        <v>6090.28</v>
      </c>
      <c r="W14" s="2">
        <f t="shared" si="10"/>
        <v>8399.166928292643</v>
      </c>
      <c r="X14" s="3">
        <v>6090.28</v>
      </c>
      <c r="Y14" s="2">
        <f t="shared" si="11"/>
        <v>8382.56811275306</v>
      </c>
      <c r="Z14" s="2">
        <f t="shared" si="12"/>
        <v>75069.50107026768</v>
      </c>
      <c r="AA14" s="3">
        <v>6090.28</v>
      </c>
      <c r="AB14" s="2">
        <f t="shared" si="13"/>
        <v>83920.59949126375</v>
      </c>
    </row>
    <row r="15" spans="1:28" ht="12.75">
      <c r="A15" s="2" t="s">
        <v>17</v>
      </c>
      <c r="B15" s="3">
        <v>829.4</v>
      </c>
      <c r="C15" s="2">
        <f>$C$36/$B$36*B15</f>
        <v>136.5763502568612</v>
      </c>
      <c r="D15" s="3">
        <v>829.4</v>
      </c>
      <c r="E15" s="2">
        <f t="shared" si="0"/>
        <v>822.5202819757462</v>
      </c>
      <c r="F15" s="3">
        <v>829.4</v>
      </c>
      <c r="G15" s="2">
        <f t="shared" si="1"/>
        <v>1327.9024759741742</v>
      </c>
      <c r="H15" s="3">
        <v>829.4</v>
      </c>
      <c r="I15" s="2">
        <f t="shared" si="2"/>
        <v>1001.3532547934736</v>
      </c>
      <c r="J15" s="3">
        <v>829.4</v>
      </c>
      <c r="K15" s="2">
        <f t="shared" si="3"/>
        <v>1477.2678036870852</v>
      </c>
      <c r="L15" s="3">
        <v>829.4</v>
      </c>
      <c r="M15" s="2">
        <f t="shared" si="4"/>
        <v>935.8041062993166</v>
      </c>
      <c r="N15" s="2">
        <f t="shared" si="5"/>
        <v>5701.424272986656</v>
      </c>
      <c r="O15" s="3">
        <v>829.4</v>
      </c>
      <c r="P15" s="2">
        <f t="shared" si="6"/>
        <v>868.6873565038399</v>
      </c>
      <c r="Q15" s="3">
        <v>829.4</v>
      </c>
      <c r="R15" s="2">
        <f t="shared" si="7"/>
        <v>1058.3577441743857</v>
      </c>
      <c r="S15" s="3">
        <v>829.4</v>
      </c>
      <c r="T15" s="2">
        <f t="shared" si="8"/>
        <v>1268.5009104583962</v>
      </c>
      <c r="U15" s="2">
        <f t="shared" si="9"/>
        <v>8896.970284123277</v>
      </c>
      <c r="V15" s="3">
        <v>829.4</v>
      </c>
      <c r="W15" s="2">
        <f t="shared" si="10"/>
        <v>1143.8339535006467</v>
      </c>
      <c r="X15" s="3">
        <v>829.4</v>
      </c>
      <c r="Y15" s="2">
        <f t="shared" si="11"/>
        <v>1141.573456838994</v>
      </c>
      <c r="Z15" s="2">
        <f t="shared" si="12"/>
        <v>11182.377694462919</v>
      </c>
      <c r="AA15" s="3">
        <v>829.4</v>
      </c>
      <c r="AB15" s="2">
        <f t="shared" si="13"/>
        <v>12500.840241080849</v>
      </c>
    </row>
    <row r="16" spans="1:28" ht="12.75">
      <c r="A16" s="2" t="s">
        <v>18</v>
      </c>
      <c r="B16" s="3">
        <v>1108.1</v>
      </c>
      <c r="C16" s="2">
        <f>$C$36/$B$36*B16</f>
        <v>182.46956079048456</v>
      </c>
      <c r="D16" s="3">
        <v>1108.1</v>
      </c>
      <c r="E16" s="2">
        <f t="shared" si="0"/>
        <v>1098.908517551633</v>
      </c>
      <c r="F16" s="3">
        <v>1108.1</v>
      </c>
      <c r="G16" s="2">
        <f t="shared" si="1"/>
        <v>1774.1122903628916</v>
      </c>
      <c r="H16" s="3">
        <v>1108.1</v>
      </c>
      <c r="I16" s="2">
        <f t="shared" si="2"/>
        <v>1337.8340265693853</v>
      </c>
      <c r="J16" s="3">
        <v>1108.1</v>
      </c>
      <c r="K16" s="2">
        <f t="shared" si="3"/>
        <v>1973.668258097009</v>
      </c>
      <c r="L16" s="3">
        <v>1108.1</v>
      </c>
      <c r="M16" s="2">
        <f t="shared" si="4"/>
        <v>1250.2586570897909</v>
      </c>
      <c r="N16" s="2">
        <f t="shared" si="5"/>
        <v>7617.251310461194</v>
      </c>
      <c r="O16" s="3">
        <v>1108.1</v>
      </c>
      <c r="P16" s="2">
        <f t="shared" si="6"/>
        <v>1160.5889314467145</v>
      </c>
      <c r="Q16" s="3">
        <v>1108.1</v>
      </c>
      <c r="R16" s="2">
        <f t="shared" si="7"/>
        <v>1413.9935089457883</v>
      </c>
      <c r="S16" s="3">
        <v>1108.1</v>
      </c>
      <c r="T16" s="2">
        <f t="shared" si="8"/>
        <v>1694.7502518434394</v>
      </c>
      <c r="U16" s="2">
        <f t="shared" si="9"/>
        <v>11886.584002697136</v>
      </c>
      <c r="V16" s="3">
        <v>1108.1</v>
      </c>
      <c r="W16" s="2">
        <f t="shared" si="10"/>
        <v>1528.191950655976</v>
      </c>
      <c r="X16" s="3">
        <v>1108.1</v>
      </c>
      <c r="Y16" s="2">
        <f t="shared" si="11"/>
        <v>1525.1718682460685</v>
      </c>
      <c r="Z16" s="2">
        <f t="shared" si="12"/>
        <v>14939.94782159918</v>
      </c>
      <c r="AA16" s="3">
        <v>1108.1</v>
      </c>
      <c r="AB16" s="2">
        <f t="shared" si="13"/>
        <v>16701.44812049878</v>
      </c>
    </row>
    <row r="17" spans="1:28" ht="12.75">
      <c r="A17" s="2" t="s">
        <v>19</v>
      </c>
      <c r="B17" s="3">
        <v>878.2</v>
      </c>
      <c r="C17" s="2">
        <f>$C$36/$B$36*B17</f>
        <v>144.61219049382146</v>
      </c>
      <c r="D17" s="3">
        <v>878.2</v>
      </c>
      <c r="E17" s="2">
        <f t="shared" si="0"/>
        <v>870.915495094165</v>
      </c>
      <c r="F17" s="3">
        <v>878.2</v>
      </c>
      <c r="G17" s="2">
        <f t="shared" si="1"/>
        <v>1406.0332220888833</v>
      </c>
      <c r="H17" s="3">
        <v>878.2</v>
      </c>
      <c r="I17" s="2">
        <f t="shared" si="2"/>
        <v>1060.2705912221227</v>
      </c>
      <c r="J17" s="3">
        <v>878.2</v>
      </c>
      <c r="K17" s="2">
        <f t="shared" si="3"/>
        <v>1564.1868642367958</v>
      </c>
      <c r="L17" s="3">
        <v>878.2</v>
      </c>
      <c r="M17" s="2">
        <f t="shared" si="4"/>
        <v>990.864680675259</v>
      </c>
      <c r="N17" s="2">
        <f t="shared" si="5"/>
        <v>6036.883043811047</v>
      </c>
      <c r="O17" s="3">
        <v>878.2</v>
      </c>
      <c r="P17" s="2">
        <f t="shared" si="6"/>
        <v>919.7989347500268</v>
      </c>
      <c r="Q17" s="3">
        <v>878.2</v>
      </c>
      <c r="R17" s="2">
        <f t="shared" si="7"/>
        <v>1120.6290944465225</v>
      </c>
      <c r="S17" s="3">
        <v>878.2</v>
      </c>
      <c r="T17" s="2">
        <f t="shared" si="8"/>
        <v>1343.136604249534</v>
      </c>
      <c r="U17" s="2">
        <f t="shared" si="9"/>
        <v>9420.44767725713</v>
      </c>
      <c r="V17" s="3">
        <v>878.2</v>
      </c>
      <c r="W17" s="2">
        <f t="shared" si="10"/>
        <v>1211.1345285317916</v>
      </c>
      <c r="X17" s="3">
        <v>878.2</v>
      </c>
      <c r="Y17" s="2">
        <f t="shared" si="11"/>
        <v>1208.7410294140398</v>
      </c>
      <c r="Z17" s="2">
        <f t="shared" si="12"/>
        <v>11840.32323520296</v>
      </c>
      <c r="AA17" s="3">
        <v>878.2</v>
      </c>
      <c r="AB17" s="2">
        <f t="shared" si="13"/>
        <v>13236.36110407186</v>
      </c>
    </row>
    <row r="18" spans="1:28" ht="12.75">
      <c r="A18" s="2" t="s">
        <v>21</v>
      </c>
      <c r="B18" s="3">
        <f>SUM(B8:B17)</f>
        <v>20008</v>
      </c>
      <c r="C18" s="3"/>
      <c r="D18" s="3">
        <f>SUM(D8:D17)</f>
        <v>20008</v>
      </c>
      <c r="E18" s="3">
        <f>SUM(E8:E17)</f>
        <v>19842.037378551646</v>
      </c>
      <c r="F18" s="3">
        <f>SUM(F8:F17)</f>
        <v>26098.28</v>
      </c>
      <c r="G18" s="3">
        <f>SUM(G8:G17)</f>
        <v>41784.38706374158</v>
      </c>
      <c r="H18" s="3">
        <f>SUM(H7:H17)</f>
        <v>30851.38</v>
      </c>
      <c r="I18" s="2">
        <f t="shared" si="2"/>
        <v>37247.56423664128</v>
      </c>
      <c r="J18" s="3">
        <f>SUM(J7:J17)</f>
        <v>30851.38</v>
      </c>
      <c r="K18" s="2">
        <f t="shared" si="3"/>
        <v>54950.265702092685</v>
      </c>
      <c r="L18" s="3">
        <f>SUM(L7:L17)</f>
        <v>35385.079999999994</v>
      </c>
      <c r="M18" s="2">
        <f t="shared" si="4"/>
        <v>39924.64813808755</v>
      </c>
      <c r="N18" s="2">
        <f t="shared" si="5"/>
        <v>193748.90251911472</v>
      </c>
      <c r="O18" s="3">
        <f>SUM(O7:O17)</f>
        <v>35385.079999999994</v>
      </c>
      <c r="P18" s="2">
        <f t="shared" si="6"/>
        <v>37061.21485999143</v>
      </c>
      <c r="Q18" s="3">
        <f>SUM(Q7:Q17)</f>
        <v>35385.079999999994</v>
      </c>
      <c r="R18" s="2">
        <f t="shared" si="7"/>
        <v>45153.21129277812</v>
      </c>
      <c r="S18" s="3">
        <f>SUM(S7:S17)</f>
        <v>35385.079999999994</v>
      </c>
      <c r="T18" s="2">
        <f t="shared" si="8"/>
        <v>54118.64745194499</v>
      </c>
      <c r="U18" s="2">
        <f t="shared" si="9"/>
        <v>330081.97612382926</v>
      </c>
      <c r="V18" s="3">
        <f>SUM(V7:V17)</f>
        <v>35385.079999999994</v>
      </c>
      <c r="W18" s="2">
        <f t="shared" si="10"/>
        <v>48799.922777111955</v>
      </c>
      <c r="X18" s="3">
        <f>SUM(X7:X17)</f>
        <v>35385.079999999994</v>
      </c>
      <c r="Y18" s="2">
        <f t="shared" si="11"/>
        <v>48703.48215110241</v>
      </c>
      <c r="Z18" s="2">
        <f t="shared" si="12"/>
        <v>427585.3810520436</v>
      </c>
      <c r="AA18" s="3">
        <f>SUM(AA7:AA17)</f>
        <v>35385.079999999994</v>
      </c>
      <c r="AB18" s="2">
        <v>478000</v>
      </c>
    </row>
    <row r="19" spans="1:28" ht="14.25">
      <c r="A19" s="6" t="s">
        <v>20</v>
      </c>
      <c r="B19" s="5"/>
      <c r="C19" s="2"/>
      <c r="D19" s="2"/>
      <c r="E19" s="2"/>
      <c r="F19" s="2"/>
      <c r="G19" s="2"/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>
        <f t="shared" si="8"/>
        <v>0</v>
      </c>
      <c r="U19" s="2">
        <f t="shared" si="9"/>
        <v>0</v>
      </c>
      <c r="V19" s="2"/>
      <c r="W19" s="2">
        <f t="shared" si="10"/>
        <v>0</v>
      </c>
      <c r="X19" s="2"/>
      <c r="Y19" s="2">
        <f t="shared" si="11"/>
        <v>0</v>
      </c>
      <c r="Z19" s="2">
        <f t="shared" si="12"/>
        <v>0</v>
      </c>
      <c r="AA19" s="2"/>
      <c r="AB19" s="2"/>
    </row>
    <row r="20" spans="1:28" ht="12.75">
      <c r="A20" s="2" t="s">
        <v>22</v>
      </c>
      <c r="B20" s="3">
        <v>667.4</v>
      </c>
      <c r="C20" s="2">
        <f aca="true" t="shared" si="14" ref="C20:C26">$C$36/$B$36*B20</f>
        <v>109.89999537187023</v>
      </c>
      <c r="D20" s="2">
        <v>667.4</v>
      </c>
      <c r="E20" s="2">
        <f aca="true" t="shared" si="15" ref="E20:E25">$E$36/$D$36*D20</f>
        <v>661.864041705586</v>
      </c>
      <c r="F20" s="2">
        <v>667.4</v>
      </c>
      <c r="G20" s="2">
        <f aca="true" t="shared" si="16" ref="G20:G25">$G$36/$F$36*F20</f>
        <v>1068.5340155114104</v>
      </c>
      <c r="H20" s="2">
        <v>667.4</v>
      </c>
      <c r="I20" s="2">
        <f t="shared" si="2"/>
        <v>805.7670150098436</v>
      </c>
      <c r="J20" s="2">
        <v>667.4</v>
      </c>
      <c r="K20" s="2">
        <f aca="true" t="shared" si="17" ref="K20:K26">$K$36/$J$36*J20</f>
        <v>1188.7250207146863</v>
      </c>
      <c r="L20" s="2">
        <v>667.4</v>
      </c>
      <c r="M20" s="2">
        <f aca="true" t="shared" si="18" ref="M20:M26">$M$36/$L$36*L20</f>
        <v>753.0210520185241</v>
      </c>
      <c r="N20" s="2">
        <f aca="true" t="shared" si="19" ref="N20:N26">C20+E20+G20+I20+K20+M20</f>
        <v>4587.81114033192</v>
      </c>
      <c r="O20" s="2">
        <v>667.4</v>
      </c>
      <c r="P20" s="2">
        <f aca="true" t="shared" si="20" ref="P20:P26">$P$36/$O$36*O20</f>
        <v>699.0136746210064</v>
      </c>
      <c r="Q20" s="2">
        <v>667.4</v>
      </c>
      <c r="R20" s="2">
        <f aca="true" t="shared" si="21" ref="R20:R35">$R$36/$Q$36*Q20</f>
        <v>851.6372781070473</v>
      </c>
      <c r="S20" s="2">
        <v>667.4</v>
      </c>
      <c r="T20" s="2">
        <f t="shared" si="8"/>
        <v>1020.7348777910943</v>
      </c>
      <c r="U20" s="2">
        <f t="shared" si="9"/>
        <v>7159.196970851068</v>
      </c>
      <c r="V20" s="2">
        <v>667.4</v>
      </c>
      <c r="W20" s="2">
        <f t="shared" si="10"/>
        <v>920.4181101595509</v>
      </c>
      <c r="X20" s="2">
        <v>667.4</v>
      </c>
      <c r="Y20" s="2">
        <f t="shared" si="11"/>
        <v>918.5991380447849</v>
      </c>
      <c r="Z20" s="2">
        <f t="shared" si="12"/>
        <v>8998.214219055404</v>
      </c>
      <c r="AA20" s="2">
        <v>667.4</v>
      </c>
      <c r="AB20" s="2"/>
    </row>
    <row r="21" spans="1:28" ht="12.75">
      <c r="A21" s="2" t="s">
        <v>23</v>
      </c>
      <c r="B21" s="3"/>
      <c r="C21" s="2">
        <f t="shared" si="14"/>
        <v>0</v>
      </c>
      <c r="D21" s="2">
        <v>733.1</v>
      </c>
      <c r="E21" s="2">
        <f t="shared" si="15"/>
        <v>727.0190724818177</v>
      </c>
      <c r="F21" s="2">
        <v>733.1</v>
      </c>
      <c r="G21" s="2">
        <f t="shared" si="16"/>
        <v>1173.7223355879757</v>
      </c>
      <c r="H21" s="2">
        <v>733.1</v>
      </c>
      <c r="I21" s="2">
        <f t="shared" si="2"/>
        <v>885.0881011443158</v>
      </c>
      <c r="J21" s="2">
        <v>733.1</v>
      </c>
      <c r="K21" s="2">
        <f t="shared" si="17"/>
        <v>1305.7451493646038</v>
      </c>
      <c r="L21" s="2">
        <v>733.1</v>
      </c>
      <c r="M21" s="2">
        <f t="shared" si="18"/>
        <v>827.1497351435122</v>
      </c>
      <c r="N21" s="2">
        <f t="shared" si="19"/>
        <v>4918.724393722225</v>
      </c>
      <c r="O21" s="2">
        <v>733.1</v>
      </c>
      <c r="P21" s="2">
        <f t="shared" si="20"/>
        <v>767.8257789401556</v>
      </c>
      <c r="Q21" s="2">
        <v>733.1</v>
      </c>
      <c r="R21" s="2">
        <f t="shared" si="21"/>
        <v>935.4739115676903</v>
      </c>
      <c r="S21" s="2">
        <v>733.1</v>
      </c>
      <c r="T21" s="2">
        <f t="shared" si="8"/>
        <v>1121.2177688172778</v>
      </c>
      <c r="U21" s="2">
        <f t="shared" si="9"/>
        <v>7743.241853047349</v>
      </c>
      <c r="V21" s="2">
        <v>733.1</v>
      </c>
      <c r="W21" s="2">
        <f t="shared" si="10"/>
        <v>1011.025646625662</v>
      </c>
      <c r="X21" s="2">
        <v>733.1</v>
      </c>
      <c r="Y21" s="2">
        <f t="shared" si="11"/>
        <v>1009.027611777992</v>
      </c>
      <c r="Z21" s="2">
        <f t="shared" si="12"/>
        <v>9763.295111451003</v>
      </c>
      <c r="AA21" s="2">
        <v>733.1</v>
      </c>
      <c r="AB21" s="2"/>
    </row>
    <row r="22" spans="1:28" ht="12.75">
      <c r="A22" s="2" t="s">
        <v>24</v>
      </c>
      <c r="B22" s="3"/>
      <c r="C22" s="2">
        <f t="shared" si="14"/>
        <v>0</v>
      </c>
      <c r="D22" s="2">
        <v>674.5</v>
      </c>
      <c r="E22" s="2">
        <f t="shared" si="15"/>
        <v>668.9051485322412</v>
      </c>
      <c r="F22" s="2">
        <v>674.5</v>
      </c>
      <c r="G22" s="2">
        <f t="shared" si="16"/>
        <v>1079.9013986551488</v>
      </c>
      <c r="H22" s="2">
        <v>674.5</v>
      </c>
      <c r="I22" s="2">
        <f t="shared" si="2"/>
        <v>814.339004531225</v>
      </c>
      <c r="J22" s="2">
        <v>674.5</v>
      </c>
      <c r="K22" s="2">
        <f t="shared" si="17"/>
        <v>1201.371031573353</v>
      </c>
      <c r="L22" s="2">
        <v>674.5</v>
      </c>
      <c r="M22" s="2">
        <f t="shared" si="18"/>
        <v>761.0319142740403</v>
      </c>
      <c r="N22" s="2">
        <f t="shared" si="19"/>
        <v>4525.548497566008</v>
      </c>
      <c r="O22" s="2">
        <v>674.5</v>
      </c>
      <c r="P22" s="2">
        <f t="shared" si="20"/>
        <v>706.449990308464</v>
      </c>
      <c r="Q22" s="2">
        <v>674.5</v>
      </c>
      <c r="R22" s="2">
        <f t="shared" si="21"/>
        <v>860.6972491507394</v>
      </c>
      <c r="S22" s="2">
        <v>674.5</v>
      </c>
      <c r="T22" s="2">
        <f t="shared" si="8"/>
        <v>1031.593759469723</v>
      </c>
      <c r="U22" s="2">
        <f t="shared" si="9"/>
        <v>7124.2894964949355</v>
      </c>
      <c r="V22" s="2">
        <v>674.5</v>
      </c>
      <c r="W22" s="2">
        <f t="shared" si="10"/>
        <v>930.2097921825249</v>
      </c>
      <c r="X22" s="2">
        <v>674.5</v>
      </c>
      <c r="Y22" s="2">
        <f t="shared" si="11"/>
        <v>928.3714693005805</v>
      </c>
      <c r="Z22" s="2">
        <f t="shared" si="12"/>
        <v>8982.870757978042</v>
      </c>
      <c r="AA22" s="2">
        <v>674.5</v>
      </c>
      <c r="AB22" s="2"/>
    </row>
    <row r="23" spans="1:28" ht="12.75">
      <c r="A23" s="2" t="s">
        <v>25</v>
      </c>
      <c r="B23" s="3"/>
      <c r="C23" s="2">
        <f t="shared" si="14"/>
        <v>0</v>
      </c>
      <c r="D23" s="2">
        <v>913.2</v>
      </c>
      <c r="E23" s="2">
        <f t="shared" si="15"/>
        <v>905.6251766340143</v>
      </c>
      <c r="F23" s="2">
        <v>913.2</v>
      </c>
      <c r="G23" s="2">
        <f t="shared" si="16"/>
        <v>1462.0696178678754</v>
      </c>
      <c r="H23" s="2">
        <v>913.2</v>
      </c>
      <c r="I23" s="2">
        <f t="shared" si="2"/>
        <v>1102.5268775951292</v>
      </c>
      <c r="J23" s="2">
        <v>913.2</v>
      </c>
      <c r="K23" s="2">
        <f t="shared" si="17"/>
        <v>1626.5263543851536</v>
      </c>
      <c r="L23" s="2">
        <v>913.2</v>
      </c>
      <c r="M23" s="2">
        <f t="shared" si="18"/>
        <v>1030.3548467235785</v>
      </c>
      <c r="N23" s="2">
        <f t="shared" si="19"/>
        <v>6127.102873205751</v>
      </c>
      <c r="O23" s="2">
        <v>913.2</v>
      </c>
      <c r="P23" s="2">
        <f t="shared" si="20"/>
        <v>956.4568289839723</v>
      </c>
      <c r="Q23" s="2">
        <v>913.2</v>
      </c>
      <c r="R23" s="2">
        <f t="shared" si="21"/>
        <v>1165.2909235351449</v>
      </c>
      <c r="S23" s="2">
        <v>913.2</v>
      </c>
      <c r="T23" s="2">
        <f t="shared" si="8"/>
        <v>1396.666302665309</v>
      </c>
      <c r="U23" s="2">
        <f t="shared" si="9"/>
        <v>9645.516928390178</v>
      </c>
      <c r="V23" s="2">
        <v>913.2</v>
      </c>
      <c r="W23" s="2">
        <f t="shared" si="10"/>
        <v>1259.4033835746209</v>
      </c>
      <c r="X23" s="2">
        <v>913.2</v>
      </c>
      <c r="Y23" s="2">
        <f t="shared" si="11"/>
        <v>1256.9144933510602</v>
      </c>
      <c r="Z23" s="2">
        <f t="shared" si="12"/>
        <v>12161.834805315859</v>
      </c>
      <c r="AA23" s="2">
        <v>913.2</v>
      </c>
      <c r="AB23" s="2"/>
    </row>
    <row r="24" spans="1:28" ht="12.75">
      <c r="A24" s="2" t="s">
        <v>26</v>
      </c>
      <c r="B24" s="3">
        <v>931.6</v>
      </c>
      <c r="C24" s="2">
        <f t="shared" si="14"/>
        <v>153.40550747442958</v>
      </c>
      <c r="D24" s="2">
        <v>931.6</v>
      </c>
      <c r="E24" s="2">
        <f t="shared" si="15"/>
        <v>923.8725520721066</v>
      </c>
      <c r="F24" s="2">
        <v>931.6</v>
      </c>
      <c r="G24" s="2">
        <f t="shared" si="16"/>
        <v>1491.5287516488313</v>
      </c>
      <c r="H24" s="2">
        <v>931.6</v>
      </c>
      <c r="I24" s="2">
        <f t="shared" si="2"/>
        <v>1124.7416110026527</v>
      </c>
      <c r="J24" s="2">
        <v>931.6</v>
      </c>
      <c r="K24" s="2">
        <f t="shared" si="17"/>
        <v>1659.2991149202903</v>
      </c>
      <c r="L24" s="2">
        <v>931.6</v>
      </c>
      <c r="M24" s="2">
        <f t="shared" si="18"/>
        <v>1051.1153911604092</v>
      </c>
      <c r="N24" s="2">
        <f t="shared" si="19"/>
        <v>6403.962928278719</v>
      </c>
      <c r="O24" s="2">
        <v>931.6</v>
      </c>
      <c r="P24" s="2">
        <f t="shared" si="20"/>
        <v>975.7284076669607</v>
      </c>
      <c r="Q24" s="2">
        <v>931.6</v>
      </c>
      <c r="R24" s="2">
        <f t="shared" si="21"/>
        <v>1188.7702851131635</v>
      </c>
      <c r="S24" s="2">
        <v>931.6</v>
      </c>
      <c r="T24" s="2">
        <f t="shared" si="8"/>
        <v>1424.8076298324595</v>
      </c>
      <c r="U24" s="2">
        <f t="shared" si="9"/>
        <v>9993.269250891302</v>
      </c>
      <c r="V24" s="2">
        <v>931.6</v>
      </c>
      <c r="W24" s="2">
        <f t="shared" si="10"/>
        <v>1284.7790102257084</v>
      </c>
      <c r="X24" s="2">
        <v>931.6</v>
      </c>
      <c r="Y24" s="2">
        <f t="shared" si="11"/>
        <v>1282.239971535094</v>
      </c>
      <c r="Z24" s="2">
        <f t="shared" si="12"/>
        <v>12560.288232652103</v>
      </c>
      <c r="AA24" s="2">
        <v>931.6</v>
      </c>
      <c r="AB24" s="2"/>
    </row>
    <row r="25" spans="1:28" ht="12.75">
      <c r="A25" s="2" t="s">
        <v>27</v>
      </c>
      <c r="B25" s="3"/>
      <c r="C25" s="2">
        <f t="shared" si="14"/>
        <v>0</v>
      </c>
      <c r="D25" s="2">
        <v>1124</v>
      </c>
      <c r="E25" s="2">
        <f t="shared" si="15"/>
        <v>1114.6766300225931</v>
      </c>
      <c r="F25" s="2">
        <v>1124</v>
      </c>
      <c r="G25" s="2">
        <f t="shared" si="16"/>
        <v>1799.5688244453481</v>
      </c>
      <c r="H25" s="2">
        <v>1124</v>
      </c>
      <c r="I25" s="2">
        <f t="shared" si="2"/>
        <v>1357.0304538074083</v>
      </c>
      <c r="J25" s="2">
        <v>1124</v>
      </c>
      <c r="K25" s="2">
        <f t="shared" si="17"/>
        <v>2001.988197907263</v>
      </c>
      <c r="L25" s="2">
        <v>1124</v>
      </c>
      <c r="M25" s="2">
        <f t="shared" si="18"/>
        <v>1268.1984753803133</v>
      </c>
      <c r="N25" s="2">
        <f t="shared" si="19"/>
        <v>7541.462581562926</v>
      </c>
      <c r="O25" s="2">
        <v>1124</v>
      </c>
      <c r="P25" s="2">
        <f t="shared" si="20"/>
        <v>1177.2420891129925</v>
      </c>
      <c r="Q25" s="2">
        <v>1124</v>
      </c>
      <c r="R25" s="2">
        <f t="shared" si="21"/>
        <v>1434.28273987462</v>
      </c>
      <c r="S25" s="2">
        <v>1124</v>
      </c>
      <c r="T25" s="2">
        <f t="shared" si="8"/>
        <v>1719.0680291237488</v>
      </c>
      <c r="U25" s="2">
        <f t="shared" si="9"/>
        <v>11872.055439674288</v>
      </c>
      <c r="V25" s="2">
        <v>1124</v>
      </c>
      <c r="W25" s="2">
        <f t="shared" si="10"/>
        <v>1550.1198019468613</v>
      </c>
      <c r="X25" s="2">
        <v>1124</v>
      </c>
      <c r="Y25" s="2">
        <f t="shared" si="11"/>
        <v>1547.056384720315</v>
      </c>
      <c r="Z25" s="2">
        <f t="shared" si="12"/>
        <v>14969.231626341465</v>
      </c>
      <c r="AA25" s="2">
        <v>1124</v>
      </c>
      <c r="AB25" s="2"/>
    </row>
    <row r="26" spans="1:28" ht="12.75">
      <c r="A26" s="2" t="s">
        <v>28</v>
      </c>
      <c r="B26" s="3">
        <f>B20+B24</f>
        <v>1599</v>
      </c>
      <c r="C26" s="2">
        <f t="shared" si="14"/>
        <v>263.3055028462998</v>
      </c>
      <c r="D26" s="2">
        <f>SUM(D20:D25)</f>
        <v>5043.799999999999</v>
      </c>
      <c r="E26" s="2">
        <f>SUM(E20:E25)</f>
        <v>5001.96262144836</v>
      </c>
      <c r="F26" s="2">
        <f>SUM(F20:F25)</f>
        <v>5043.799999999999</v>
      </c>
      <c r="G26" s="2">
        <f>SUM(G20:G25)</f>
        <v>8075.3249437165905</v>
      </c>
      <c r="H26" s="2">
        <f>SUM(H20:H25)</f>
        <v>5043.799999999999</v>
      </c>
      <c r="I26" s="2">
        <f t="shared" si="2"/>
        <v>6089.493063090574</v>
      </c>
      <c r="J26" s="2">
        <f>SUM(J20:J25)</f>
        <v>5043.799999999999</v>
      </c>
      <c r="K26" s="2">
        <f t="shared" si="17"/>
        <v>8983.654868865347</v>
      </c>
      <c r="L26" s="2">
        <f>SUM(L20:L25)</f>
        <v>5043.799999999999</v>
      </c>
      <c r="M26" s="2">
        <f t="shared" si="18"/>
        <v>5690.871414700377</v>
      </c>
      <c r="N26" s="2">
        <f t="shared" si="19"/>
        <v>34104.61241466755</v>
      </c>
      <c r="O26" s="2">
        <f>SUM(O20:O25)</f>
        <v>5043.799999999999</v>
      </c>
      <c r="P26" s="2">
        <f t="shared" si="20"/>
        <v>5282.716769633551</v>
      </c>
      <c r="Q26" s="2">
        <f>SUM(Q20:Q25)</f>
        <v>5043.799999999999</v>
      </c>
      <c r="R26" s="2">
        <f t="shared" si="21"/>
        <v>6436.152387348404</v>
      </c>
      <c r="S26" s="2">
        <f>SUM(S20:S25)</f>
        <v>5043.799999999999</v>
      </c>
      <c r="T26" s="2">
        <f t="shared" si="8"/>
        <v>7714.088367699611</v>
      </c>
      <c r="U26" s="2">
        <f t="shared" si="9"/>
        <v>53537.569939349116</v>
      </c>
      <c r="V26" s="2">
        <f>SUM(V20:V25)</f>
        <v>5043.799999999999</v>
      </c>
      <c r="W26" s="2">
        <f t="shared" si="10"/>
        <v>6955.955744714927</v>
      </c>
      <c r="X26" s="2">
        <f>SUM(X20:X25)</f>
        <v>5043.799999999999</v>
      </c>
      <c r="Y26" s="2">
        <f t="shared" si="11"/>
        <v>6942.209068729825</v>
      </c>
      <c r="Z26" s="2">
        <f t="shared" si="12"/>
        <v>67435.73475279387</v>
      </c>
      <c r="AA26" s="2">
        <f>SUM(AA20:AA25)</f>
        <v>5043.799999999999</v>
      </c>
      <c r="AB26" s="2"/>
    </row>
    <row r="27" spans="1:28" ht="12.75">
      <c r="A27" s="6" t="s">
        <v>29</v>
      </c>
      <c r="B27" s="3"/>
      <c r="C27" s="2"/>
      <c r="D27" s="2"/>
      <c r="E27" s="2"/>
      <c r="F27" s="2"/>
      <c r="G27" s="2"/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>
        <f t="shared" si="21"/>
        <v>0</v>
      </c>
      <c r="S27" s="2"/>
      <c r="T27" s="2">
        <f t="shared" si="8"/>
        <v>0</v>
      </c>
      <c r="U27" s="2">
        <f t="shared" si="9"/>
        <v>0</v>
      </c>
      <c r="V27" s="2"/>
      <c r="W27" s="2">
        <f t="shared" si="10"/>
        <v>0</v>
      </c>
      <c r="X27" s="2"/>
      <c r="Y27" s="2">
        <f t="shared" si="11"/>
        <v>0</v>
      </c>
      <c r="Z27" s="2">
        <f t="shared" si="12"/>
        <v>0</v>
      </c>
      <c r="AA27" s="2"/>
      <c r="AB27" s="2">
        <f aca="true" t="shared" si="22" ref="AB27:AB35">$Y$36/$X$36*AA27</f>
        <v>0</v>
      </c>
    </row>
    <row r="28" spans="1:28" ht="12.75">
      <c r="A28" s="2" t="s">
        <v>30</v>
      </c>
      <c r="B28" s="3"/>
      <c r="C28" s="2">
        <f>$C$36/$B$36*B28</f>
        <v>0</v>
      </c>
      <c r="D28" s="2"/>
      <c r="E28" s="2">
        <f>$E$36/$D$36*D28</f>
        <v>0</v>
      </c>
      <c r="F28" s="2">
        <v>743.3</v>
      </c>
      <c r="G28" s="2">
        <f>$G$36/$F$36*F28</f>
        <v>1190.0529423578535</v>
      </c>
      <c r="H28" s="2">
        <v>743.3</v>
      </c>
      <c r="I28" s="2">
        <f t="shared" si="2"/>
        <v>897.4027903158776</v>
      </c>
      <c r="J28" s="2">
        <v>743.3</v>
      </c>
      <c r="K28" s="2">
        <f aca="true" t="shared" si="23" ref="K28:K35">$K$36/$J$36*J28</f>
        <v>1323.912657922125</v>
      </c>
      <c r="L28" s="2">
        <v>743.3</v>
      </c>
      <c r="M28" s="2">
        <f aca="true" t="shared" si="24" ref="M28:M35">$M$36/$L$36*L28</f>
        <v>838.6582978204509</v>
      </c>
      <c r="N28" s="2">
        <f aca="true" t="shared" si="25" ref="N28:N36">C28+E28+G28+I28+K28+M28</f>
        <v>4250.026688416307</v>
      </c>
      <c r="O28" s="2">
        <v>743.3</v>
      </c>
      <c r="P28" s="2">
        <f aca="true" t="shared" si="26" ref="P28:P35">$P$36/$O$36*O28</f>
        <v>778.508936688334</v>
      </c>
      <c r="Q28" s="2">
        <v>743.3</v>
      </c>
      <c r="R28" s="2">
        <f t="shared" si="21"/>
        <v>948.4896446163744</v>
      </c>
      <c r="S28" s="2">
        <v>743.3</v>
      </c>
      <c r="T28" s="2">
        <f t="shared" si="8"/>
        <v>1136.8178523555894</v>
      </c>
      <c r="U28" s="2">
        <f t="shared" si="9"/>
        <v>7113.843122076605</v>
      </c>
      <c r="V28" s="2">
        <v>743.3</v>
      </c>
      <c r="W28" s="2">
        <f t="shared" si="10"/>
        <v>1025.0925700952864</v>
      </c>
      <c r="X28" s="2">
        <v>743.3</v>
      </c>
      <c r="Y28" s="2">
        <f t="shared" si="11"/>
        <v>1023.0667355539235</v>
      </c>
      <c r="Z28" s="2">
        <f t="shared" si="12"/>
        <v>9162.002427725816</v>
      </c>
      <c r="AA28" s="2">
        <v>743.3</v>
      </c>
      <c r="AB28" s="2">
        <f t="shared" si="22"/>
        <v>1023.0667355539235</v>
      </c>
    </row>
    <row r="29" spans="1:28" ht="12.75">
      <c r="A29" s="2" t="s">
        <v>31</v>
      </c>
      <c r="B29" s="3"/>
      <c r="C29" s="2">
        <f>$C$36/$B$36*B29</f>
        <v>0</v>
      </c>
      <c r="D29" s="2"/>
      <c r="E29" s="2">
        <f>$E$36/$D$36*D29</f>
        <v>0</v>
      </c>
      <c r="F29" s="2">
        <v>379.9</v>
      </c>
      <c r="G29" s="2">
        <f>$G$36/$F$36*F29</f>
        <v>608.2350501839749</v>
      </c>
      <c r="H29" s="2">
        <v>379.9</v>
      </c>
      <c r="I29" s="2">
        <f t="shared" si="2"/>
        <v>458.66180551729036</v>
      </c>
      <c r="J29" s="2">
        <v>379.9</v>
      </c>
      <c r="K29" s="2">
        <f t="shared" si="23"/>
        <v>676.6506373531754</v>
      </c>
      <c r="L29" s="2">
        <v>379.9</v>
      </c>
      <c r="M29" s="2">
        <f t="shared" si="24"/>
        <v>428.6375451930436</v>
      </c>
      <c r="N29" s="2">
        <f t="shared" si="25"/>
        <v>2172.185038247484</v>
      </c>
      <c r="O29" s="2">
        <v>379.9</v>
      </c>
      <c r="P29" s="2">
        <f t="shared" si="26"/>
        <v>397.89525769931123</v>
      </c>
      <c r="Q29" s="2">
        <v>379.9</v>
      </c>
      <c r="R29" s="2">
        <f t="shared" si="21"/>
        <v>484.77225345050533</v>
      </c>
      <c r="S29" s="2">
        <v>379.9</v>
      </c>
      <c r="T29" s="2">
        <f t="shared" si="8"/>
        <v>581.0266408043702</v>
      </c>
      <c r="U29" s="2">
        <f t="shared" si="9"/>
        <v>3635.8791902016706</v>
      </c>
      <c r="V29" s="2">
        <v>379.9</v>
      </c>
      <c r="W29" s="2">
        <f t="shared" si="10"/>
        <v>523.9239437363102</v>
      </c>
      <c r="X29" s="2">
        <v>379.9</v>
      </c>
      <c r="Y29" s="2">
        <f t="shared" si="11"/>
        <v>522.8885414192595</v>
      </c>
      <c r="Z29" s="2">
        <f t="shared" si="12"/>
        <v>4682.69167535724</v>
      </c>
      <c r="AA29" s="2">
        <v>379.9</v>
      </c>
      <c r="AB29" s="2">
        <f t="shared" si="22"/>
        <v>522.8885414192595</v>
      </c>
    </row>
    <row r="30" spans="1:28" ht="12.75">
      <c r="A30" s="2" t="s">
        <v>36</v>
      </c>
      <c r="B30" s="3"/>
      <c r="C30" s="2">
        <f>$C$36/$B$36*B30</f>
        <v>0</v>
      </c>
      <c r="D30" s="2"/>
      <c r="E30" s="2">
        <f>$E$36/$D$36*D30</f>
        <v>0</v>
      </c>
      <c r="F30" s="2"/>
      <c r="G30" s="2">
        <f>$G$36/$F$36*F30</f>
        <v>0</v>
      </c>
      <c r="H30" s="2">
        <v>873.7</v>
      </c>
      <c r="I30" s="2">
        <f t="shared" si="2"/>
        <v>1054.837640117022</v>
      </c>
      <c r="J30" s="2">
        <v>873.7</v>
      </c>
      <c r="K30" s="2">
        <f t="shared" si="23"/>
        <v>1556.1717869320069</v>
      </c>
      <c r="L30" s="2">
        <v>873.7</v>
      </c>
      <c r="M30" s="2">
        <f t="shared" si="24"/>
        <v>985.7873736119037</v>
      </c>
      <c r="N30" s="2">
        <f t="shared" si="25"/>
        <v>3596.7968006609326</v>
      </c>
      <c r="O30" s="2">
        <v>873.7</v>
      </c>
      <c r="P30" s="2">
        <f t="shared" si="26"/>
        <v>915.0857769199481</v>
      </c>
      <c r="Q30" s="2">
        <v>873.7</v>
      </c>
      <c r="R30" s="2">
        <f t="shared" si="21"/>
        <v>1114.8868592779852</v>
      </c>
      <c r="S30" s="2">
        <v>873.7</v>
      </c>
      <c r="T30" s="2">
        <f t="shared" si="8"/>
        <v>1336.2542144532201</v>
      </c>
      <c r="U30" s="2">
        <f t="shared" si="9"/>
        <v>6963.023651312086</v>
      </c>
      <c r="V30" s="2">
        <v>873.7</v>
      </c>
      <c r="W30" s="2">
        <f t="shared" si="10"/>
        <v>1204.9285328834278</v>
      </c>
      <c r="X30" s="2">
        <v>873.7</v>
      </c>
      <c r="Y30" s="2">
        <f t="shared" si="11"/>
        <v>1202.547298336423</v>
      </c>
      <c r="Z30" s="2">
        <f t="shared" si="12"/>
        <v>9370.499482531937</v>
      </c>
      <c r="AA30" s="2">
        <v>873.7</v>
      </c>
      <c r="AB30" s="2">
        <f t="shared" si="22"/>
        <v>1202.547298336423</v>
      </c>
    </row>
    <row r="31" spans="1:28" ht="12.75">
      <c r="A31" s="2" t="s">
        <v>34</v>
      </c>
      <c r="B31" s="3"/>
      <c r="C31" s="2">
        <f>$C$36/$B$36*B31</f>
        <v>0</v>
      </c>
      <c r="D31" s="2"/>
      <c r="E31" s="2">
        <f>$E$36/$D$36*D31</f>
        <v>0</v>
      </c>
      <c r="F31" s="2"/>
      <c r="G31" s="2">
        <f>$G$36/$F$36*F31</f>
        <v>0</v>
      </c>
      <c r="H31" s="2">
        <v>376.9</v>
      </c>
      <c r="I31" s="2">
        <f t="shared" si="2"/>
        <v>455.0398381138898</v>
      </c>
      <c r="J31" s="2">
        <v>376.9</v>
      </c>
      <c r="K31" s="2">
        <f t="shared" si="23"/>
        <v>671.3072524833161</v>
      </c>
      <c r="L31" s="2">
        <v>376.9</v>
      </c>
      <c r="M31" s="2">
        <f t="shared" si="24"/>
        <v>425.25267381747335</v>
      </c>
      <c r="N31" s="2">
        <f t="shared" si="25"/>
        <v>1551.5997644146792</v>
      </c>
      <c r="O31" s="2">
        <v>376.9</v>
      </c>
      <c r="P31" s="2">
        <f t="shared" si="26"/>
        <v>394.7531524792588</v>
      </c>
      <c r="Q31" s="2">
        <v>376.9</v>
      </c>
      <c r="R31" s="2">
        <f t="shared" si="21"/>
        <v>480.94409667148057</v>
      </c>
      <c r="S31" s="2">
        <v>376.9</v>
      </c>
      <c r="T31" s="2">
        <f t="shared" si="8"/>
        <v>576.438380940161</v>
      </c>
      <c r="U31" s="2">
        <f t="shared" si="9"/>
        <v>3003.7353945055797</v>
      </c>
      <c r="V31" s="2">
        <v>376.9</v>
      </c>
      <c r="W31" s="2">
        <f t="shared" si="10"/>
        <v>519.7866133040676</v>
      </c>
      <c r="X31" s="2">
        <v>376.9</v>
      </c>
      <c r="Y31" s="2">
        <f t="shared" si="11"/>
        <v>518.7593873675148</v>
      </c>
      <c r="Z31" s="2">
        <f t="shared" si="12"/>
        <v>4042.2813951771623</v>
      </c>
      <c r="AA31" s="2">
        <v>376.9</v>
      </c>
      <c r="AB31" s="2">
        <f t="shared" si="22"/>
        <v>518.7593873675148</v>
      </c>
    </row>
    <row r="32" spans="1:28" ht="12.75">
      <c r="A32" s="2" t="s">
        <v>35</v>
      </c>
      <c r="B32" s="3"/>
      <c r="C32" s="2"/>
      <c r="D32" s="2"/>
      <c r="E32" s="2"/>
      <c r="F32" s="2"/>
      <c r="G32" s="2"/>
      <c r="H32" s="2">
        <v>568.2</v>
      </c>
      <c r="I32" s="2">
        <f t="shared" si="2"/>
        <v>686.0006262040653</v>
      </c>
      <c r="J32" s="2">
        <v>568.2</v>
      </c>
      <c r="K32" s="2">
        <f t="shared" si="23"/>
        <v>1012.0370943513407</v>
      </c>
      <c r="L32" s="2">
        <v>568.2</v>
      </c>
      <c r="M32" s="2">
        <f t="shared" si="24"/>
        <v>641.0946385330018</v>
      </c>
      <c r="N32" s="2">
        <f t="shared" si="25"/>
        <v>2339.1323590884076</v>
      </c>
      <c r="O32" s="2">
        <v>568.2</v>
      </c>
      <c r="P32" s="2">
        <f t="shared" si="26"/>
        <v>595.1147286779382</v>
      </c>
      <c r="Q32" s="2">
        <v>568.2</v>
      </c>
      <c r="R32" s="2">
        <f t="shared" si="21"/>
        <v>725.0528939472945</v>
      </c>
      <c r="S32" s="2">
        <v>568.2</v>
      </c>
      <c r="T32" s="2">
        <f t="shared" si="8"/>
        <v>869.0164182812404</v>
      </c>
      <c r="U32" s="2">
        <f t="shared" si="9"/>
        <v>4528.316399994881</v>
      </c>
      <c r="V32" s="2">
        <v>568.2</v>
      </c>
      <c r="W32" s="2">
        <f t="shared" si="10"/>
        <v>783.6103838667319</v>
      </c>
      <c r="X32" s="2">
        <v>568.2</v>
      </c>
      <c r="Y32" s="2">
        <f t="shared" si="11"/>
        <v>782.0617774004297</v>
      </c>
      <c r="Z32" s="2">
        <f t="shared" si="12"/>
        <v>6093.988561262043</v>
      </c>
      <c r="AA32" s="2">
        <v>568.2</v>
      </c>
      <c r="AB32" s="2">
        <f t="shared" si="22"/>
        <v>782.0617774004297</v>
      </c>
    </row>
    <row r="33" spans="1:28" ht="12.75">
      <c r="A33" s="2" t="s">
        <v>32</v>
      </c>
      <c r="B33" s="3"/>
      <c r="C33" s="2">
        <f>$C$36/$B$36*B33</f>
        <v>0</v>
      </c>
      <c r="D33" s="2"/>
      <c r="E33" s="2">
        <f>$E$36/$D$36*D33</f>
        <v>0</v>
      </c>
      <c r="F33" s="2">
        <f>F28+F29</f>
        <v>1123.1999999999998</v>
      </c>
      <c r="G33" s="2">
        <f>G28+G29</f>
        <v>1798.2879925418283</v>
      </c>
      <c r="H33" s="2">
        <f>SUM(H28:H32)</f>
        <v>2942</v>
      </c>
      <c r="I33" s="2">
        <f t="shared" si="2"/>
        <v>3551.942700268145</v>
      </c>
      <c r="J33" s="2">
        <f>SUM(J28:J32)</f>
        <v>2942</v>
      </c>
      <c r="K33" s="2">
        <f t="shared" si="23"/>
        <v>5240.079429041964</v>
      </c>
      <c r="L33" s="2">
        <f>SUM(L28:L32)</f>
        <v>2942</v>
      </c>
      <c r="M33" s="2">
        <f t="shared" si="24"/>
        <v>3319.430528975873</v>
      </c>
      <c r="N33" s="2">
        <f t="shared" si="25"/>
        <v>13909.74065082781</v>
      </c>
      <c r="O33" s="2">
        <f>SUM(O28:O32)</f>
        <v>2942</v>
      </c>
      <c r="P33" s="2">
        <f t="shared" si="26"/>
        <v>3081.35785246479</v>
      </c>
      <c r="Q33" s="2">
        <f>SUM(Q28:Q32)</f>
        <v>2942</v>
      </c>
      <c r="R33" s="2">
        <f t="shared" si="21"/>
        <v>3754.14574796364</v>
      </c>
      <c r="S33" s="2">
        <f>SUM(S28:S32)</f>
        <v>2942</v>
      </c>
      <c r="T33" s="2">
        <f t="shared" si="8"/>
        <v>4499.553506834581</v>
      </c>
      <c r="U33" s="2">
        <f t="shared" si="9"/>
        <v>25244.797758090823</v>
      </c>
      <c r="V33" s="2">
        <f>SUM(V28:V32)</f>
        <v>2942</v>
      </c>
      <c r="W33" s="2">
        <f t="shared" si="10"/>
        <v>4057.342043885824</v>
      </c>
      <c r="X33" s="2">
        <f>SUM(X28:X32)</f>
        <v>2942</v>
      </c>
      <c r="Y33" s="2">
        <f t="shared" si="11"/>
        <v>4049.3237400775506</v>
      </c>
      <c r="Z33" s="2">
        <f t="shared" si="12"/>
        <v>33351.463542054196</v>
      </c>
      <c r="AA33" s="2">
        <f>SUM(AA28:AA32)</f>
        <v>2942</v>
      </c>
      <c r="AB33" s="2">
        <f t="shared" si="22"/>
        <v>4049.3237400775506</v>
      </c>
    </row>
    <row r="34" spans="1:28" ht="12.75">
      <c r="A34" s="6" t="s">
        <v>37</v>
      </c>
      <c r="B34" s="3"/>
      <c r="C34" s="2"/>
      <c r="D34" s="2"/>
      <c r="E34" s="2"/>
      <c r="F34" s="2"/>
      <c r="G34" s="2"/>
      <c r="H34" s="2"/>
      <c r="I34" s="2">
        <f t="shared" si="2"/>
        <v>0</v>
      </c>
      <c r="J34" s="2"/>
      <c r="K34" s="2">
        <f t="shared" si="23"/>
        <v>0</v>
      </c>
      <c r="L34" s="2"/>
      <c r="M34" s="2">
        <f t="shared" si="24"/>
        <v>0</v>
      </c>
      <c r="N34" s="2">
        <f t="shared" si="25"/>
        <v>0</v>
      </c>
      <c r="O34" s="2"/>
      <c r="P34" s="2">
        <f t="shared" si="26"/>
        <v>0</v>
      </c>
      <c r="Q34" s="2"/>
      <c r="R34" s="2">
        <f t="shared" si="21"/>
        <v>0</v>
      </c>
      <c r="S34" s="2"/>
      <c r="T34" s="2">
        <f t="shared" si="8"/>
        <v>0</v>
      </c>
      <c r="U34" s="2">
        <f t="shared" si="9"/>
        <v>0</v>
      </c>
      <c r="V34" s="2"/>
      <c r="W34">
        <f t="shared" si="10"/>
        <v>0</v>
      </c>
      <c r="X34" s="2"/>
      <c r="Y34" s="2">
        <f t="shared" si="11"/>
        <v>0</v>
      </c>
      <c r="Z34" s="2">
        <f t="shared" si="12"/>
        <v>0</v>
      </c>
      <c r="AA34" s="2"/>
      <c r="AB34" s="2">
        <f t="shared" si="22"/>
        <v>0</v>
      </c>
    </row>
    <row r="35" spans="1:28" ht="12.75">
      <c r="A35" s="2" t="s">
        <v>38</v>
      </c>
      <c r="B35" s="3"/>
      <c r="C35" s="2"/>
      <c r="D35" s="2"/>
      <c r="E35" s="2"/>
      <c r="F35" s="2"/>
      <c r="G35" s="2"/>
      <c r="H35" s="2"/>
      <c r="I35" s="2">
        <f t="shared" si="2"/>
        <v>0</v>
      </c>
      <c r="J35" s="2"/>
      <c r="K35" s="2">
        <f t="shared" si="23"/>
        <v>0</v>
      </c>
      <c r="L35" s="2">
        <v>585</v>
      </c>
      <c r="M35" s="2">
        <f t="shared" si="24"/>
        <v>660.049918236195</v>
      </c>
      <c r="N35" s="2">
        <f t="shared" si="25"/>
        <v>660.049918236195</v>
      </c>
      <c r="O35" s="2">
        <v>585</v>
      </c>
      <c r="P35" s="2">
        <f t="shared" si="26"/>
        <v>612.7105179102319</v>
      </c>
      <c r="Q35" s="2">
        <v>585</v>
      </c>
      <c r="R35" s="2">
        <f t="shared" si="21"/>
        <v>746.4905719098333</v>
      </c>
      <c r="S35" s="2">
        <v>585</v>
      </c>
      <c r="T35" s="2">
        <f t="shared" si="8"/>
        <v>894.7106735208123</v>
      </c>
      <c r="U35" s="2">
        <f t="shared" si="9"/>
        <v>2913.9616815770723</v>
      </c>
      <c r="V35" s="2">
        <v>585</v>
      </c>
      <c r="W35" s="2">
        <f t="shared" si="10"/>
        <v>806.77943428729</v>
      </c>
      <c r="X35" s="2">
        <v>585</v>
      </c>
      <c r="Y35" s="2">
        <f t="shared" si="11"/>
        <v>805.1850400901995</v>
      </c>
      <c r="Z35" s="2">
        <f t="shared" si="12"/>
        <v>4525.926155954562</v>
      </c>
      <c r="AA35" s="2">
        <v>585</v>
      </c>
      <c r="AB35" s="2">
        <f t="shared" si="22"/>
        <v>805.1850400901995</v>
      </c>
    </row>
    <row r="36" spans="1:28" ht="12.75">
      <c r="A36" s="2" t="s">
        <v>5</v>
      </c>
      <c r="B36" s="3">
        <f>B18+B26</f>
        <v>21607</v>
      </c>
      <c r="C36" s="2">
        <v>3558</v>
      </c>
      <c r="D36" s="2">
        <f>D18+D26</f>
        <v>25051.8</v>
      </c>
      <c r="E36" s="2">
        <v>24844</v>
      </c>
      <c r="F36" s="2">
        <f>F18+F26+F33</f>
        <v>32265.28</v>
      </c>
      <c r="G36" s="2">
        <v>51658</v>
      </c>
      <c r="H36" s="2">
        <v>38837.18</v>
      </c>
      <c r="I36" s="2">
        <v>46889</v>
      </c>
      <c r="J36" s="2">
        <v>38837.18</v>
      </c>
      <c r="K36" s="2">
        <v>69174</v>
      </c>
      <c r="L36" s="2">
        <v>43955.88</v>
      </c>
      <c r="M36" s="2">
        <v>49595</v>
      </c>
      <c r="N36" s="2">
        <f t="shared" si="25"/>
        <v>245718</v>
      </c>
      <c r="O36" s="2">
        <v>43955.88</v>
      </c>
      <c r="P36" s="2">
        <v>46038</v>
      </c>
      <c r="Q36" s="2">
        <v>43955.88</v>
      </c>
      <c r="R36" s="2">
        <v>56090</v>
      </c>
      <c r="S36" s="2">
        <v>43955.88</v>
      </c>
      <c r="T36" s="2">
        <v>67227</v>
      </c>
      <c r="U36" s="2">
        <f t="shared" si="9"/>
        <v>415073</v>
      </c>
      <c r="V36" s="2">
        <v>43955.88</v>
      </c>
      <c r="W36" s="2">
        <v>60620</v>
      </c>
      <c r="X36" s="2">
        <v>43955.88</v>
      </c>
      <c r="Y36" s="2">
        <v>60500.2</v>
      </c>
      <c r="Z36" s="2">
        <f t="shared" si="12"/>
        <v>536193.2</v>
      </c>
      <c r="AA36" s="2">
        <v>43955.88</v>
      </c>
      <c r="AB36" s="2">
        <v>60500.2</v>
      </c>
    </row>
    <row r="37" spans="9:18" ht="14.25">
      <c r="I37" s="2"/>
      <c r="R37" s="7"/>
    </row>
    <row r="38" ht="14.25">
      <c r="I38" s="2"/>
    </row>
    <row r="39" ht="14.25">
      <c r="I39" s="2"/>
    </row>
  </sheetData>
  <sheetProtection/>
  <mergeCells count="12">
    <mergeCell ref="F4:G4"/>
    <mergeCell ref="D4:E4"/>
    <mergeCell ref="V4:W4"/>
    <mergeCell ref="X4:Y4"/>
    <mergeCell ref="AA4:AB4"/>
    <mergeCell ref="S4:T4"/>
    <mergeCell ref="B4:C4"/>
    <mergeCell ref="L4:M4"/>
    <mergeCell ref="J4:K4"/>
    <mergeCell ref="H4:I4"/>
    <mergeCell ref="O4:P4"/>
    <mergeCell ref="Q4:R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2012-09-24T12:34:47Z</cp:lastPrinted>
  <dcterms:created xsi:type="dcterms:W3CDTF">1996-10-08T23:32:33Z</dcterms:created>
  <dcterms:modified xsi:type="dcterms:W3CDTF">2012-10-01T08:06:24Z</dcterms:modified>
  <cp:category/>
  <cp:version/>
  <cp:contentType/>
  <cp:contentStatus/>
</cp:coreProperties>
</file>